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sc Lab Docs\NRCA Water Day\"/>
    </mc:Choice>
  </mc:AlternateContent>
  <xr:revisionPtr revIDLastSave="0" documentId="13_ncr:1_{1DDB4E71-F8FF-46DA-A57A-F103F77BF9CB}" xr6:coauthVersionLast="47" xr6:coauthVersionMax="47" xr10:uidLastSave="{00000000-0000-0000-0000-000000000000}"/>
  <bookViews>
    <workbookView xWindow="-120" yWindow="-120" windowWidth="29040" windowHeight="15720" xr2:uid="{690CAA8A-3075-4BD6-81AE-514619929A9B}"/>
  </bookViews>
  <sheets>
    <sheet name="Intro" sheetId="3" r:id="rId1"/>
    <sheet name="Group 1" sheetId="1" r:id="rId2"/>
    <sheet name="Group 2" sheetId="10" r:id="rId3"/>
    <sheet name="Group 3" sheetId="11" r:id="rId4"/>
    <sheet name="Group 4" sheetId="12" r:id="rId5"/>
    <sheet name="Group 5" sheetId="13" r:id="rId6"/>
    <sheet name="Group 6" sheetId="14" r:id="rId7"/>
    <sheet name="All Groups" sheetId="9" r:id="rId8"/>
    <sheet name="Field Collection" sheetId="15" r:id="rId9"/>
    <sheet name="Diagrams" sheetId="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9" l="1"/>
  <c r="D10" i="9"/>
  <c r="E9" i="9"/>
  <c r="D9" i="9"/>
  <c r="E8" i="9"/>
  <c r="D8" i="9"/>
  <c r="E7" i="9"/>
  <c r="D7" i="9"/>
  <c r="E6" i="9"/>
  <c r="D6" i="9"/>
  <c r="E17" i="14"/>
  <c r="E16" i="14"/>
  <c r="E15" i="14"/>
  <c r="E14" i="14"/>
  <c r="K13" i="14"/>
  <c r="E13" i="14"/>
  <c r="E12" i="14"/>
  <c r="E11" i="14"/>
  <c r="E10" i="14"/>
  <c r="E9" i="14"/>
  <c r="E8" i="14"/>
  <c r="J7" i="14"/>
  <c r="K7" i="14" s="1"/>
  <c r="E7" i="14"/>
  <c r="J6" i="14"/>
  <c r="E6" i="14"/>
  <c r="E19" i="14" s="1"/>
  <c r="K5" i="14" s="1"/>
  <c r="K9" i="14" s="1"/>
  <c r="K15" i="14" s="1"/>
  <c r="J5" i="14"/>
  <c r="E17" i="13"/>
  <c r="E16" i="13"/>
  <c r="E15" i="13"/>
  <c r="E14" i="13"/>
  <c r="K13" i="13"/>
  <c r="E13" i="13"/>
  <c r="E12" i="13"/>
  <c r="E11" i="13"/>
  <c r="E10" i="13"/>
  <c r="E9" i="13"/>
  <c r="E8" i="13"/>
  <c r="J7" i="13"/>
  <c r="K7" i="13" s="1"/>
  <c r="E7" i="13"/>
  <c r="J6" i="13"/>
  <c r="E6" i="13"/>
  <c r="E19" i="13" s="1"/>
  <c r="K5" i="13" s="1"/>
  <c r="K9" i="13" s="1"/>
  <c r="K15" i="13" s="1"/>
  <c r="J5" i="13"/>
  <c r="E17" i="12"/>
  <c r="E16" i="12"/>
  <c r="E15" i="12"/>
  <c r="E14" i="12"/>
  <c r="K13" i="12"/>
  <c r="E13" i="12"/>
  <c r="E12" i="12"/>
  <c r="E11" i="12"/>
  <c r="E10" i="12"/>
  <c r="E9" i="12"/>
  <c r="E8" i="12"/>
  <c r="J7" i="12"/>
  <c r="K7" i="12" s="1"/>
  <c r="E7" i="12"/>
  <c r="J6" i="12"/>
  <c r="E6" i="12"/>
  <c r="E19" i="12" s="1"/>
  <c r="K5" i="12" s="1"/>
  <c r="K9" i="12" s="1"/>
  <c r="K15" i="12" s="1"/>
  <c r="J5" i="12"/>
  <c r="E17" i="11"/>
  <c r="E16" i="11"/>
  <c r="E15" i="11"/>
  <c r="E14" i="11"/>
  <c r="K13" i="11"/>
  <c r="E13" i="11"/>
  <c r="E12" i="11"/>
  <c r="E11" i="11"/>
  <c r="E10" i="11"/>
  <c r="E9" i="11"/>
  <c r="E8" i="11"/>
  <c r="J7" i="11"/>
  <c r="K7" i="11" s="1"/>
  <c r="E7" i="11"/>
  <c r="J6" i="11"/>
  <c r="E6" i="11"/>
  <c r="E19" i="11" s="1"/>
  <c r="J5" i="11"/>
  <c r="E17" i="10"/>
  <c r="E16" i="10"/>
  <c r="E15" i="10"/>
  <c r="E14" i="10"/>
  <c r="K13" i="10"/>
  <c r="E13" i="10"/>
  <c r="E12" i="10"/>
  <c r="E11" i="10"/>
  <c r="E10" i="10"/>
  <c r="E9" i="10"/>
  <c r="E8" i="10"/>
  <c r="J7" i="10"/>
  <c r="E7" i="10"/>
  <c r="J6" i="10"/>
  <c r="E6" i="10"/>
  <c r="E19" i="10" s="1"/>
  <c r="K5" i="10" s="1"/>
  <c r="K9" i="10" s="1"/>
  <c r="K15" i="10" s="1"/>
  <c r="J5" i="10"/>
  <c r="K13" i="1"/>
  <c r="E5" i="9" s="1"/>
  <c r="D5" i="9"/>
  <c r="K6" i="1"/>
  <c r="K7" i="1"/>
  <c r="E17" i="1"/>
  <c r="E19" i="1"/>
  <c r="E6" i="1"/>
  <c r="E7" i="1"/>
  <c r="E8" i="1"/>
  <c r="E9" i="1"/>
  <c r="E10" i="1"/>
  <c r="E11" i="1"/>
  <c r="E12" i="1"/>
  <c r="E13" i="1"/>
  <c r="E14" i="1"/>
  <c r="E15" i="1"/>
  <c r="E16" i="1"/>
  <c r="J6" i="1"/>
  <c r="J7" i="1"/>
  <c r="J5" i="1"/>
  <c r="K5" i="1" s="1"/>
  <c r="K6" i="14" l="1"/>
  <c r="F6" i="9"/>
  <c r="K6" i="13"/>
  <c r="K6" i="12"/>
  <c r="F10" i="9"/>
  <c r="K6" i="11"/>
  <c r="K5" i="11"/>
  <c r="K9" i="11" s="1"/>
  <c r="K15" i="11" s="1"/>
  <c r="F8" i="9"/>
  <c r="F9" i="9"/>
  <c r="K6" i="10"/>
  <c r="K7" i="10"/>
  <c r="F7" i="9"/>
  <c r="K15" i="1"/>
  <c r="F5" i="9"/>
  <c r="K9" i="1"/>
</calcChain>
</file>

<file path=xl/sharedStrings.xml><?xml version="1.0" encoding="utf-8"?>
<sst xmlns="http://schemas.openxmlformats.org/spreadsheetml/2006/main" count="143" uniqueCount="37">
  <si>
    <t>NA</t>
  </si>
  <si>
    <t>Date:</t>
  </si>
  <si>
    <t>Start Time:</t>
  </si>
  <si>
    <t>End Time:</t>
  </si>
  <si>
    <t>Team:</t>
  </si>
  <si>
    <t>Transect Dist (m)</t>
  </si>
  <si>
    <t>Transect #</t>
  </si>
  <si>
    <t>Depth (m)</t>
  </si>
  <si>
    <t>Stream Dist (m)</t>
  </si>
  <si>
    <t>Time (s)</t>
  </si>
  <si>
    <t>Velocity (m/s)</t>
  </si>
  <si>
    <t>Discharge (m^3/s)</t>
  </si>
  <si>
    <t>Team</t>
  </si>
  <si>
    <t xml:space="preserve">USGS Mean Discharge (m^3/s): </t>
  </si>
  <si>
    <t>Difference:</t>
  </si>
  <si>
    <t>Cross Sectional Area (m^2)</t>
  </si>
  <si>
    <t>Total Cross Sectional Area (m^2):</t>
  </si>
  <si>
    <t>https://commons.wikimedia.org/wiki/File:Composite_trapezoidal_rule_illustration.png</t>
  </si>
  <si>
    <t>https://www.jkgeography.com/how-rivers-change-from-source-to-mouth.html</t>
  </si>
  <si>
    <t>https://www.researchgate.net/figure/8-A-typical-stream-channel-cross-section-The-transect-line-shows-the-location-of-the_fig12_324706703</t>
  </si>
  <si>
    <t>https://www.usgs.gov/special-topics/water-science-school/science/how-streamflow-measured</t>
  </si>
  <si>
    <t>https://www.researchgate.net/figure/River-discharge-measurement_fig2_229031590</t>
  </si>
  <si>
    <t>Exercise Overview:</t>
  </si>
  <si>
    <t>Calculated Discharge (m^3/s)</t>
  </si>
  <si>
    <t>USGS Discharge (m^3/s)</t>
  </si>
  <si>
    <t>ID</t>
  </si>
  <si>
    <t>Difference (m^3/s)</t>
  </si>
  <si>
    <t>USGS Discharge Data:</t>
  </si>
  <si>
    <t>https://waterdata.usgs.gov/monitoring-location/01121330/#parameterCode=00060&amp;period=P7D</t>
  </si>
  <si>
    <t xml:space="preserve">USGS Mean Discharge (ft^3/s): </t>
  </si>
  <si>
    <t>Stream Discharge Field Measurement Summaries</t>
  </si>
  <si>
    <t xml:space="preserve">Velocity Test # </t>
  </si>
  <si>
    <t>Calc. Mean Discharge (m^3/s):</t>
  </si>
  <si>
    <t xml:space="preserve"> Calc. Mean Discharge (m^3/s):</t>
  </si>
  <si>
    <t>Cross Sectional Area of the Stream - Mutliple Trapezoids:</t>
  </si>
  <si>
    <t>Location: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</si>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</sst>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0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0" xfId="0" applyFo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7" xfId="1" applyBorder="1" applyAlignment="1">
      <alignment horizontal="center" vertical="center"/>
    </xf>
    <xf numFmtId="0" fontId="4" fillId="0" borderId="18" xfId="1" applyBorder="1" applyAlignment="1">
      <alignment horizontal="center" vertical="center"/>
    </xf>
    <xf numFmtId="0" fontId="4" fillId="0" borderId="19" xfId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3" borderId="4" xfId="0" applyFill="1" applyBorder="1"/>
    <xf numFmtId="0" fontId="0" fillId="3" borderId="5" xfId="0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1" fillId="3" borderId="6" xfId="0" applyFont="1" applyFill="1" applyBorder="1"/>
    <xf numFmtId="0" fontId="1" fillId="3" borderId="6" xfId="0" applyFont="1" applyFill="1" applyBorder="1" applyAlignment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0" fontId="0" fillId="3" borderId="9" xfId="0" applyFill="1" applyBorder="1"/>
    <xf numFmtId="0" fontId="0" fillId="3" borderId="0" xfId="0" applyFill="1" applyBorder="1" applyAlignment="1"/>
    <xf numFmtId="0" fontId="1" fillId="3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5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2</xdr:row>
      <xdr:rowOff>123824</xdr:rowOff>
    </xdr:from>
    <xdr:to>
      <xdr:col>8</xdr:col>
      <xdr:colOff>600075</xdr:colOff>
      <xdr:row>22</xdr:row>
      <xdr:rowOff>77041</xdr:rowOff>
    </xdr:to>
    <xdr:pic>
      <xdr:nvPicPr>
        <xdr:cNvPr id="3" name="Picture 2" descr="River discharge measurement. | Download Scientific Diagram">
          <a:extLst>
            <a:ext uri="{FF2B5EF4-FFF2-40B4-BE49-F238E27FC236}">
              <a16:creationId xmlns:a16="http://schemas.microsoft.com/office/drawing/2014/main" id="{D00DFE89-8192-439C-BF51-E0BFAD8C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" y="1076324"/>
          <a:ext cx="4810126" cy="376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2</xdr:row>
      <xdr:rowOff>142874</xdr:rowOff>
    </xdr:from>
    <xdr:to>
      <xdr:col>24</xdr:col>
      <xdr:colOff>556354</xdr:colOff>
      <xdr:row>21</xdr:row>
      <xdr:rowOff>190499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CFE7B1-ACDF-4103-A666-5502A94DB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5050" y="1333499"/>
          <a:ext cx="9071704" cy="366712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21</xdr:col>
      <xdr:colOff>285750</xdr:colOff>
      <xdr:row>16</xdr:row>
      <xdr:rowOff>19050</xdr:rowOff>
    </xdr:from>
    <xdr:to>
      <xdr:col>24</xdr:col>
      <xdr:colOff>561976</xdr:colOff>
      <xdr:row>21</xdr:row>
      <xdr:rowOff>133350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090489F-8CEC-9477-8D6E-F317D84DA3E7}"/>
            </a:ext>
          </a:extLst>
        </xdr:cNvPr>
        <xdr:cNvSpPr/>
      </xdr:nvSpPr>
      <xdr:spPr>
        <a:xfrm>
          <a:off x="13087350" y="3876675"/>
          <a:ext cx="2105026" cy="1066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400050</xdr:colOff>
      <xdr:row>14</xdr:row>
      <xdr:rowOff>66675</xdr:rowOff>
    </xdr:from>
    <xdr:to>
      <xdr:col>17</xdr:col>
      <xdr:colOff>419100</xdr:colOff>
      <xdr:row>14</xdr:row>
      <xdr:rowOff>66675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89184A72-43E8-830C-296A-A80B2152BC80}"/>
            </a:ext>
          </a:extLst>
        </xdr:cNvPr>
        <xdr:cNvCxnSpPr/>
      </xdr:nvCxnSpPr>
      <xdr:spPr>
        <a:xfrm>
          <a:off x="9544050" y="3543300"/>
          <a:ext cx="1238250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386953</xdr:colOff>
      <xdr:row>20</xdr:row>
      <xdr:rowOff>71437</xdr:rowOff>
    </xdr:from>
    <xdr:to>
      <xdr:col>16</xdr:col>
      <xdr:colOff>214312</xdr:colOff>
      <xdr:row>20</xdr:row>
      <xdr:rowOff>172641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A184AEFB-5540-4CFC-BBF6-485AFFDF48BC}"/>
            </a:ext>
          </a:extLst>
        </xdr:cNvPr>
        <xdr:cNvCxnSpPr/>
      </xdr:nvCxnSpPr>
      <xdr:spPr>
        <a:xfrm flipV="1">
          <a:off x="9495234" y="4691062"/>
          <a:ext cx="434578" cy="101204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14</xdr:row>
      <xdr:rowOff>76200</xdr:rowOff>
    </xdr:from>
    <xdr:to>
      <xdr:col>15</xdr:col>
      <xdr:colOff>400050</xdr:colOff>
      <xdr:row>20</xdr:row>
      <xdr:rowOff>142875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2C3A0822-D767-4CC3-A5E2-A7F7C7A53524}"/>
            </a:ext>
          </a:extLst>
        </xdr:cNvPr>
        <xdr:cNvCxnSpPr/>
      </xdr:nvCxnSpPr>
      <xdr:spPr>
        <a:xfrm flipV="1">
          <a:off x="9534525" y="3552825"/>
          <a:ext cx="9525" cy="120967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14</xdr:row>
      <xdr:rowOff>85725</xdr:rowOff>
    </xdr:from>
    <xdr:to>
      <xdr:col>17</xdr:col>
      <xdr:colOff>9525</xdr:colOff>
      <xdr:row>19</xdr:row>
      <xdr:rowOff>123825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559FCF1B-D1D4-4582-8816-C798D227E7FD}"/>
            </a:ext>
          </a:extLst>
        </xdr:cNvPr>
        <xdr:cNvCxnSpPr/>
      </xdr:nvCxnSpPr>
      <xdr:spPr>
        <a:xfrm flipV="1">
          <a:off x="10372725" y="3562350"/>
          <a:ext cx="0" cy="99060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14</xdr:row>
      <xdr:rowOff>66675</xdr:rowOff>
    </xdr:from>
    <xdr:to>
      <xdr:col>16</xdr:col>
      <xdr:colOff>238125</xdr:colOff>
      <xdr:row>20</xdr:row>
      <xdr:rowOff>77391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E8F7011D-716D-4B32-AF39-411DFE70F2E2}"/>
            </a:ext>
          </a:extLst>
        </xdr:cNvPr>
        <xdr:cNvCxnSpPr/>
      </xdr:nvCxnSpPr>
      <xdr:spPr>
        <a:xfrm flipV="1">
          <a:off x="9953625" y="3543300"/>
          <a:ext cx="0" cy="1153716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398859</xdr:colOff>
      <xdr:row>14</xdr:row>
      <xdr:rowOff>57150</xdr:rowOff>
    </xdr:from>
    <xdr:to>
      <xdr:col>17</xdr:col>
      <xdr:colOff>400050</xdr:colOff>
      <xdr:row>19</xdr:row>
      <xdr:rowOff>166687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C6ECFB17-CF22-49AC-8996-38852261594D}"/>
            </a:ext>
          </a:extLst>
        </xdr:cNvPr>
        <xdr:cNvCxnSpPr/>
      </xdr:nvCxnSpPr>
      <xdr:spPr>
        <a:xfrm flipV="1">
          <a:off x="10721578" y="3533775"/>
          <a:ext cx="1191" cy="1062037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235743</xdr:colOff>
      <xdr:row>19</xdr:row>
      <xdr:rowOff>107156</xdr:rowOff>
    </xdr:from>
    <xdr:to>
      <xdr:col>17</xdr:col>
      <xdr:colOff>11906</xdr:colOff>
      <xdr:row>20</xdr:row>
      <xdr:rowOff>69056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6D117DA4-C147-4B52-BC0F-21DF520AAA60}"/>
            </a:ext>
          </a:extLst>
        </xdr:cNvPr>
        <xdr:cNvCxnSpPr/>
      </xdr:nvCxnSpPr>
      <xdr:spPr>
        <a:xfrm flipV="1">
          <a:off x="9951243" y="4536281"/>
          <a:ext cx="383382" cy="15240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13095</xdr:colOff>
      <xdr:row>19</xdr:row>
      <xdr:rowOff>114301</xdr:rowOff>
    </xdr:from>
    <xdr:to>
      <xdr:col>17</xdr:col>
      <xdr:colOff>386953</xdr:colOff>
      <xdr:row>19</xdr:row>
      <xdr:rowOff>172641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4815A9D7-2B17-4A3B-9375-C7DB386AA88C}"/>
            </a:ext>
          </a:extLst>
        </xdr:cNvPr>
        <xdr:cNvCxnSpPr/>
      </xdr:nvCxnSpPr>
      <xdr:spPr>
        <a:xfrm>
          <a:off x="10335814" y="4543426"/>
          <a:ext cx="373858" cy="5834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47626</xdr:colOff>
      <xdr:row>12</xdr:row>
      <xdr:rowOff>136921</xdr:rowOff>
    </xdr:from>
    <xdr:to>
      <xdr:col>17</xdr:col>
      <xdr:colOff>327422</xdr:colOff>
      <xdr:row>14</xdr:row>
      <xdr:rowOff>77390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492E7794-1FBA-F15B-30D7-0F31D29F79A1}"/>
            </a:ext>
          </a:extLst>
        </xdr:cNvPr>
        <xdr:cNvSpPr txBox="1"/>
      </xdr:nvSpPr>
      <xdr:spPr>
        <a:xfrm>
          <a:off x="10370345" y="3232546"/>
          <a:ext cx="279796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C00000"/>
              </a:solidFill>
            </a:rPr>
            <a:t>h</a:t>
          </a:r>
        </a:p>
      </xdr:txBody>
    </xdr:sp>
    <xdr:clientData/>
  </xdr:twoCellAnchor>
  <xdr:twoCellAnchor>
    <xdr:from>
      <xdr:col>16</xdr:col>
      <xdr:colOff>563167</xdr:colOff>
      <xdr:row>15</xdr:row>
      <xdr:rowOff>164307</xdr:rowOff>
    </xdr:from>
    <xdr:to>
      <xdr:col>17</xdr:col>
      <xdr:colOff>321470</xdr:colOff>
      <xdr:row>17</xdr:row>
      <xdr:rowOff>104776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EE9404D4-A36A-4ED8-942C-0112B9057990}"/>
            </a:ext>
          </a:extLst>
        </xdr:cNvPr>
        <xdr:cNvSpPr txBox="1"/>
      </xdr:nvSpPr>
      <xdr:spPr>
        <a:xfrm>
          <a:off x="10278667" y="3831432"/>
          <a:ext cx="365522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C00000"/>
              </a:solidFill>
            </a:rPr>
            <a:t>b</a:t>
          </a:r>
          <a:r>
            <a:rPr lang="en-US" sz="1600" b="1" baseline="-25000">
              <a:solidFill>
                <a:srgbClr val="C00000"/>
              </a:solidFill>
            </a:rPr>
            <a:t>1</a:t>
          </a:r>
        </a:p>
      </xdr:txBody>
    </xdr:sp>
    <xdr:clientData/>
  </xdr:twoCellAnchor>
  <xdr:twoCellAnchor>
    <xdr:from>
      <xdr:col>17</xdr:col>
      <xdr:colOff>358380</xdr:colOff>
      <xdr:row>15</xdr:row>
      <xdr:rowOff>102394</xdr:rowOff>
    </xdr:from>
    <xdr:to>
      <xdr:col>18</xdr:col>
      <xdr:colOff>116683</xdr:colOff>
      <xdr:row>17</xdr:row>
      <xdr:rowOff>42863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6714E05D-C697-47D5-9EF1-4F5264A2C9C4}"/>
            </a:ext>
          </a:extLst>
        </xdr:cNvPr>
        <xdr:cNvSpPr txBox="1"/>
      </xdr:nvSpPr>
      <xdr:spPr>
        <a:xfrm>
          <a:off x="10681099" y="3769519"/>
          <a:ext cx="365522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C00000"/>
              </a:solidFill>
            </a:rPr>
            <a:t>b</a:t>
          </a:r>
          <a:r>
            <a:rPr lang="en-US" sz="1600" b="1" baseline="-25000">
              <a:solidFill>
                <a:srgbClr val="C00000"/>
              </a:solidFill>
            </a:rPr>
            <a:t>2</a:t>
          </a:r>
        </a:p>
      </xdr:txBody>
    </xdr:sp>
    <xdr:clientData/>
  </xdr:twoCellAnchor>
  <xdr:twoCellAnchor>
    <xdr:from>
      <xdr:col>21</xdr:col>
      <xdr:colOff>363140</xdr:colOff>
      <xdr:row>14</xdr:row>
      <xdr:rowOff>41672</xdr:rowOff>
    </xdr:from>
    <xdr:to>
      <xdr:col>25</xdr:col>
      <xdr:colOff>29765</xdr:colOff>
      <xdr:row>22</xdr:row>
      <xdr:rowOff>35719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76E3260D-ED6E-4B74-A381-F76C93347AF1}"/>
            </a:ext>
          </a:extLst>
        </xdr:cNvPr>
        <xdr:cNvSpPr txBox="1"/>
      </xdr:nvSpPr>
      <xdr:spPr>
        <a:xfrm>
          <a:off x="13114734" y="3518297"/>
          <a:ext cx="2095500" cy="1518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 baseline="0">
              <a:solidFill>
                <a:srgbClr val="C00000"/>
              </a:solidFill>
            </a:rPr>
            <a:t>Area of a Trapezoid:</a:t>
          </a:r>
          <a:endParaRPr lang="en-US" sz="400" b="1" baseline="0">
            <a:solidFill>
              <a:srgbClr val="C00000"/>
            </a:solidFill>
          </a:endParaRPr>
        </a:p>
        <a:p>
          <a:pPr algn="ctr"/>
          <a:r>
            <a:rPr lang="en-US" sz="1600" b="1" baseline="0">
              <a:solidFill>
                <a:srgbClr val="C00000"/>
              </a:solidFill>
            </a:rPr>
            <a:t>A = (b</a:t>
          </a:r>
          <a:r>
            <a:rPr lang="en-US" sz="1600" b="1" baseline="-25000">
              <a:solidFill>
                <a:srgbClr val="C00000"/>
              </a:solidFill>
            </a:rPr>
            <a:t>1</a:t>
          </a:r>
          <a:r>
            <a:rPr lang="en-US" sz="1600" b="1" baseline="0">
              <a:solidFill>
                <a:srgbClr val="C00000"/>
              </a:solidFill>
            </a:rPr>
            <a:t> + b</a:t>
          </a:r>
          <a:r>
            <a:rPr lang="en-US" sz="1600" b="1" baseline="-25000">
              <a:solidFill>
                <a:srgbClr val="C00000"/>
              </a:solidFill>
            </a:rPr>
            <a:t>2</a:t>
          </a:r>
          <a:r>
            <a:rPr lang="en-US" sz="1600" b="1" baseline="0">
              <a:solidFill>
                <a:srgbClr val="C00000"/>
              </a:solidFill>
            </a:rPr>
            <a:t>)/2 * h</a:t>
          </a:r>
        </a:p>
        <a:p>
          <a:pPr algn="ctr"/>
          <a:r>
            <a:rPr lang="en-US" sz="1600" b="1" baseline="0">
              <a:solidFill>
                <a:srgbClr val="C00000"/>
              </a:solidFill>
            </a:rPr>
            <a:t>  </a:t>
          </a:r>
        </a:p>
        <a:p>
          <a:pPr algn="ctr"/>
          <a:r>
            <a:rPr lang="en-US" sz="1600" b="1" baseline="0">
              <a:solidFill>
                <a:srgbClr val="C00000"/>
              </a:solidFill>
            </a:rPr>
            <a:t>Area of a Triangle:</a:t>
          </a:r>
        </a:p>
        <a:p>
          <a:pPr algn="ctr"/>
          <a:r>
            <a:rPr lang="en-US" sz="1600" b="1" baseline="0">
              <a:solidFill>
                <a:srgbClr val="C00000"/>
              </a:solidFill>
            </a:rPr>
            <a:t>A = (b * h)/2</a:t>
          </a:r>
          <a:endParaRPr lang="en-US" sz="1600" b="1">
            <a:solidFill>
              <a:srgbClr val="C00000"/>
            </a:solidFill>
          </a:endParaRPr>
        </a:p>
      </xdr:txBody>
    </xdr:sp>
    <xdr:clientData/>
  </xdr:twoCellAnchor>
  <xdr:twoCellAnchor>
    <xdr:from>
      <xdr:col>20</xdr:col>
      <xdr:colOff>250031</xdr:colOff>
      <xdr:row>14</xdr:row>
      <xdr:rowOff>60722</xdr:rowOff>
    </xdr:from>
    <xdr:to>
      <xdr:col>21</xdr:col>
      <xdr:colOff>419099</xdr:colOff>
      <xdr:row>14</xdr:row>
      <xdr:rowOff>71437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8531808E-90B2-454E-840E-21DF5B5C6C93}"/>
            </a:ext>
          </a:extLst>
        </xdr:cNvPr>
        <xdr:cNvCxnSpPr/>
      </xdr:nvCxnSpPr>
      <xdr:spPr>
        <a:xfrm flipV="1">
          <a:off x="12394406" y="3537347"/>
          <a:ext cx="776287" cy="1071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253603</xdr:colOff>
      <xdr:row>14</xdr:row>
      <xdr:rowOff>65484</xdr:rowOff>
    </xdr:from>
    <xdr:to>
      <xdr:col>21</xdr:col>
      <xdr:colOff>410765</xdr:colOff>
      <xdr:row>17</xdr:row>
      <xdr:rowOff>188118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C6A68B7B-08D2-4F88-8753-630F742F784C}"/>
            </a:ext>
          </a:extLst>
        </xdr:cNvPr>
        <xdr:cNvCxnSpPr/>
      </xdr:nvCxnSpPr>
      <xdr:spPr>
        <a:xfrm flipV="1">
          <a:off x="12397978" y="3542109"/>
          <a:ext cx="764381" cy="694134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255985</xdr:colOff>
      <xdr:row>14</xdr:row>
      <xdr:rowOff>59531</xdr:rowOff>
    </xdr:from>
    <xdr:to>
      <xdr:col>20</xdr:col>
      <xdr:colOff>261938</xdr:colOff>
      <xdr:row>18</xdr:row>
      <xdr:rowOff>11906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232E2379-F625-4B30-B9DE-BFA66D81357D}"/>
            </a:ext>
          </a:extLst>
        </xdr:cNvPr>
        <xdr:cNvCxnSpPr/>
      </xdr:nvCxnSpPr>
      <xdr:spPr>
        <a:xfrm flipH="1">
          <a:off x="12400360" y="3536156"/>
          <a:ext cx="5953" cy="714375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450057</xdr:colOff>
      <xdr:row>12</xdr:row>
      <xdr:rowOff>170258</xdr:rowOff>
    </xdr:from>
    <xdr:to>
      <xdr:col>21</xdr:col>
      <xdr:colOff>122634</xdr:colOff>
      <xdr:row>14</xdr:row>
      <xdr:rowOff>110727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63526102-28C3-4600-91CE-398FAA5F594A}"/>
            </a:ext>
          </a:extLst>
        </xdr:cNvPr>
        <xdr:cNvSpPr txBox="1"/>
      </xdr:nvSpPr>
      <xdr:spPr>
        <a:xfrm>
          <a:off x="12594432" y="3265883"/>
          <a:ext cx="279796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C00000"/>
              </a:solidFill>
            </a:rPr>
            <a:t>h</a:t>
          </a:r>
        </a:p>
      </xdr:txBody>
    </xdr:sp>
    <xdr:clientData/>
  </xdr:twoCellAnchor>
  <xdr:twoCellAnchor>
    <xdr:from>
      <xdr:col>19</xdr:col>
      <xdr:colOff>578644</xdr:colOff>
      <xdr:row>15</xdr:row>
      <xdr:rowOff>25002</xdr:rowOff>
    </xdr:from>
    <xdr:to>
      <xdr:col>20</xdr:col>
      <xdr:colOff>251221</xdr:colOff>
      <xdr:row>16</xdr:row>
      <xdr:rowOff>155971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35CD49A-0E72-4045-B339-C8054B1D8427}"/>
            </a:ext>
          </a:extLst>
        </xdr:cNvPr>
        <xdr:cNvSpPr txBox="1"/>
      </xdr:nvSpPr>
      <xdr:spPr>
        <a:xfrm>
          <a:off x="12115800" y="3692127"/>
          <a:ext cx="279796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C00000"/>
              </a:solidFill>
            </a:rPr>
            <a:t>b</a:t>
          </a:r>
        </a:p>
      </xdr:txBody>
    </xdr:sp>
    <xdr:clientData/>
  </xdr:twoCellAnchor>
  <xdr:twoCellAnchor editAs="oneCell">
    <xdr:from>
      <xdr:col>1</xdr:col>
      <xdr:colOff>33618</xdr:colOff>
      <xdr:row>31</xdr:row>
      <xdr:rowOff>34337</xdr:rowOff>
    </xdr:from>
    <xdr:to>
      <xdr:col>12</xdr:col>
      <xdr:colOff>425824</xdr:colOff>
      <xdr:row>55</xdr:row>
      <xdr:rowOff>110102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A85262AC-8D52-9CB2-CD75-EE9FF4B47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736" y="6455308"/>
          <a:ext cx="7048500" cy="46477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114300</xdr:rowOff>
    </xdr:to>
    <xdr:sp macro="" textlink="">
      <xdr:nvSpPr>
        <xdr:cNvPr id="1034" name="AutoShape 10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B17F33A2-C0E0-0CDE-2A0B-338575EB23A5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75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1039" name="AutoShape 15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0DEF5914-EF89-D8CD-744D-ECC4A729401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113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8283</xdr:colOff>
      <xdr:row>1</xdr:row>
      <xdr:rowOff>16566</xdr:rowOff>
    </xdr:from>
    <xdr:to>
      <xdr:col>18</xdr:col>
      <xdr:colOff>364119</xdr:colOff>
      <xdr:row>18</xdr:row>
      <xdr:rowOff>85740</xdr:rowOff>
    </xdr:to>
    <xdr:pic>
      <xdr:nvPicPr>
        <xdr:cNvPr id="13" name="Picture 12" descr="River discharge measurement. | Download Scientific Diagram">
          <a:extLst>
            <a:ext uri="{FF2B5EF4-FFF2-40B4-BE49-F238E27FC236}">
              <a16:creationId xmlns:a16="http://schemas.microsoft.com/office/drawing/2014/main" id="{C0AFEAFA-B5EF-463B-926B-72B0649F6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07066"/>
          <a:ext cx="4778749" cy="3763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114300</xdr:rowOff>
    </xdr:to>
    <xdr:sp macro="" textlink="">
      <xdr:nvSpPr>
        <xdr:cNvPr id="2" name="AutoShape 10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03A5D6E3-A9BA-4A45-9AA2-36901EEB9C57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75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3" name="AutoShape 15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67C2AFBB-174D-40F9-BF88-F37052A7F202}"/>
            </a:ext>
          </a:extLst>
        </xdr:cNvPr>
        <xdr:cNvSpPr>
          <a:spLocks noChangeAspect="1" noChangeArrowheads="1"/>
        </xdr:cNvSpPr>
      </xdr:nvSpPr>
      <xdr:spPr bwMode="auto">
        <a:xfrm>
          <a:off x="714375" y="1113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8283</xdr:colOff>
      <xdr:row>1</xdr:row>
      <xdr:rowOff>16566</xdr:rowOff>
    </xdr:from>
    <xdr:to>
      <xdr:col>18</xdr:col>
      <xdr:colOff>364119</xdr:colOff>
      <xdr:row>18</xdr:row>
      <xdr:rowOff>85740</xdr:rowOff>
    </xdr:to>
    <xdr:pic>
      <xdr:nvPicPr>
        <xdr:cNvPr id="4" name="Picture 3" descr="River discharge measurement. | Download Scientific Diagram">
          <a:extLst>
            <a:ext uri="{FF2B5EF4-FFF2-40B4-BE49-F238E27FC236}">
              <a16:creationId xmlns:a16="http://schemas.microsoft.com/office/drawing/2014/main" id="{11E07A07-024E-41AF-8F15-CB6422FC6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3" y="207066"/>
          <a:ext cx="4756386" cy="377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114300</xdr:rowOff>
    </xdr:to>
    <xdr:sp macro="" textlink="">
      <xdr:nvSpPr>
        <xdr:cNvPr id="2" name="AutoShape 10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7522E805-2137-40E2-A9A0-63919DBB34FB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75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3" name="AutoShape 15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409652B4-A200-4588-8DA9-0CD8821910EE}"/>
            </a:ext>
          </a:extLst>
        </xdr:cNvPr>
        <xdr:cNvSpPr>
          <a:spLocks noChangeAspect="1" noChangeArrowheads="1"/>
        </xdr:cNvSpPr>
      </xdr:nvSpPr>
      <xdr:spPr bwMode="auto">
        <a:xfrm>
          <a:off x="714375" y="1113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8283</xdr:colOff>
      <xdr:row>1</xdr:row>
      <xdr:rowOff>16566</xdr:rowOff>
    </xdr:from>
    <xdr:to>
      <xdr:col>18</xdr:col>
      <xdr:colOff>364119</xdr:colOff>
      <xdr:row>18</xdr:row>
      <xdr:rowOff>85740</xdr:rowOff>
    </xdr:to>
    <xdr:pic>
      <xdr:nvPicPr>
        <xdr:cNvPr id="4" name="Picture 3" descr="River discharge measurement. | Download Scientific Diagram">
          <a:extLst>
            <a:ext uri="{FF2B5EF4-FFF2-40B4-BE49-F238E27FC236}">
              <a16:creationId xmlns:a16="http://schemas.microsoft.com/office/drawing/2014/main" id="{25111E80-95B1-4D00-9302-3D1890EAB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3" y="207066"/>
          <a:ext cx="4756386" cy="377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114300</xdr:rowOff>
    </xdr:to>
    <xdr:sp macro="" textlink="">
      <xdr:nvSpPr>
        <xdr:cNvPr id="2" name="AutoShape 10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3A3E9224-1DD9-4FCB-A489-F551B8377116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75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3" name="AutoShape 15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D9676AC4-0543-4709-985F-429817D68D7B}"/>
            </a:ext>
          </a:extLst>
        </xdr:cNvPr>
        <xdr:cNvSpPr>
          <a:spLocks noChangeAspect="1" noChangeArrowheads="1"/>
        </xdr:cNvSpPr>
      </xdr:nvSpPr>
      <xdr:spPr bwMode="auto">
        <a:xfrm>
          <a:off x="714375" y="1113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8283</xdr:colOff>
      <xdr:row>1</xdr:row>
      <xdr:rowOff>16566</xdr:rowOff>
    </xdr:from>
    <xdr:to>
      <xdr:col>18</xdr:col>
      <xdr:colOff>364119</xdr:colOff>
      <xdr:row>18</xdr:row>
      <xdr:rowOff>85740</xdr:rowOff>
    </xdr:to>
    <xdr:pic>
      <xdr:nvPicPr>
        <xdr:cNvPr id="4" name="Picture 3" descr="River discharge measurement. | Download Scientific Diagram">
          <a:extLst>
            <a:ext uri="{FF2B5EF4-FFF2-40B4-BE49-F238E27FC236}">
              <a16:creationId xmlns:a16="http://schemas.microsoft.com/office/drawing/2014/main" id="{4C8071E6-B3C2-4927-B64B-672C8B42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3" y="207066"/>
          <a:ext cx="4756386" cy="377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114300</xdr:rowOff>
    </xdr:to>
    <xdr:sp macro="" textlink="">
      <xdr:nvSpPr>
        <xdr:cNvPr id="2" name="AutoShape 10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1018E9D5-1BA7-439C-919F-A21C51A9AF2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75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3" name="AutoShape 15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364A2EF7-1A89-432A-A640-51E48D0BE89B}"/>
            </a:ext>
          </a:extLst>
        </xdr:cNvPr>
        <xdr:cNvSpPr>
          <a:spLocks noChangeAspect="1" noChangeArrowheads="1"/>
        </xdr:cNvSpPr>
      </xdr:nvSpPr>
      <xdr:spPr bwMode="auto">
        <a:xfrm>
          <a:off x="714375" y="1113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8283</xdr:colOff>
      <xdr:row>1</xdr:row>
      <xdr:rowOff>16566</xdr:rowOff>
    </xdr:from>
    <xdr:to>
      <xdr:col>18</xdr:col>
      <xdr:colOff>364119</xdr:colOff>
      <xdr:row>18</xdr:row>
      <xdr:rowOff>85740</xdr:rowOff>
    </xdr:to>
    <xdr:pic>
      <xdr:nvPicPr>
        <xdr:cNvPr id="4" name="Picture 3" descr="River discharge measurement. | Download Scientific Diagram">
          <a:extLst>
            <a:ext uri="{FF2B5EF4-FFF2-40B4-BE49-F238E27FC236}">
              <a16:creationId xmlns:a16="http://schemas.microsoft.com/office/drawing/2014/main" id="{1D3678B6-F07E-4B85-BF6E-7730573D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3" y="207066"/>
          <a:ext cx="4756386" cy="377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114300</xdr:rowOff>
    </xdr:to>
    <xdr:sp macro="" textlink="">
      <xdr:nvSpPr>
        <xdr:cNvPr id="2" name="AutoShape 10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0C6ECA16-CBC2-4828-8F0A-B99CF14FCB8E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75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304800</xdr:colOff>
      <xdr:row>57</xdr:row>
      <xdr:rowOff>114300</xdr:rowOff>
    </xdr:to>
    <xdr:sp macro="" textlink="">
      <xdr:nvSpPr>
        <xdr:cNvPr id="3" name="AutoShape 15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2F171660-8CA3-4700-8D76-74344F57C5CF}"/>
            </a:ext>
          </a:extLst>
        </xdr:cNvPr>
        <xdr:cNvSpPr>
          <a:spLocks noChangeAspect="1" noChangeArrowheads="1"/>
        </xdr:cNvSpPr>
      </xdr:nvSpPr>
      <xdr:spPr bwMode="auto">
        <a:xfrm>
          <a:off x="714375" y="1113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8283</xdr:colOff>
      <xdr:row>1</xdr:row>
      <xdr:rowOff>16566</xdr:rowOff>
    </xdr:from>
    <xdr:to>
      <xdr:col>18</xdr:col>
      <xdr:colOff>364119</xdr:colOff>
      <xdr:row>18</xdr:row>
      <xdr:rowOff>85740</xdr:rowOff>
    </xdr:to>
    <xdr:pic>
      <xdr:nvPicPr>
        <xdr:cNvPr id="4" name="Picture 3" descr="River discharge measurement. | Download Scientific Diagram">
          <a:extLst>
            <a:ext uri="{FF2B5EF4-FFF2-40B4-BE49-F238E27FC236}">
              <a16:creationId xmlns:a16="http://schemas.microsoft.com/office/drawing/2014/main" id="{D037405A-74F4-469E-B8BA-55CEAD358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3" y="207066"/>
          <a:ext cx="4756386" cy="3774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57152</xdr:colOff>
      <xdr:row>1</xdr:row>
      <xdr:rowOff>9526</xdr:rowOff>
    </xdr:from>
    <xdr:to>
      <xdr:col>15</xdr:col>
      <xdr:colOff>568336</xdr:colOff>
      <xdr:row>17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2CD94C-EAAC-1304-0331-DCF066921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7" y="180976"/>
          <a:ext cx="5387984" cy="355282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414042</xdr:colOff>
      <xdr:row>0</xdr:row>
      <xdr:rowOff>0</xdr:rowOff>
    </xdr:from>
    <xdr:to>
      <xdr:col>9</xdr:col>
      <xdr:colOff>428624</xdr:colOff>
      <xdr:row>18</xdr:row>
      <xdr:rowOff>180975</xdr:rowOff>
    </xdr:to>
    <xdr:pic>
      <xdr:nvPicPr>
        <xdr:cNvPr id="2" name="Picture 1" descr="How Streamflow is Measured | U.S. Geological Survey">
          <a:extLst>
            <a:ext uri="{FF2B5EF4-FFF2-40B4-BE49-F238E27FC236}">
              <a16:creationId xmlns:a16="http://schemas.microsoft.com/office/drawing/2014/main" id="{7F4C1D9A-D7AE-449D-942C-0F43B32E3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042" y="0"/>
          <a:ext cx="6024857" cy="407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252803</xdr:colOff>
      <xdr:row>20</xdr:row>
      <xdr:rowOff>73959</xdr:rowOff>
    </xdr:from>
    <xdr:to>
      <xdr:col>21</xdr:col>
      <xdr:colOff>119904</xdr:colOff>
      <xdr:row>39</xdr:row>
      <xdr:rowOff>98921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02734F-8F33-42DF-97C3-044F45ABC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1153" y="4350684"/>
          <a:ext cx="5001076" cy="3644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342900</xdr:colOff>
      <xdr:row>0</xdr:row>
      <xdr:rowOff>95249</xdr:rowOff>
    </xdr:from>
    <xdr:to>
      <xdr:col>18</xdr:col>
      <xdr:colOff>597354</xdr:colOff>
      <xdr:row>18</xdr:row>
      <xdr:rowOff>95249</xdr:rowOff>
    </xdr:to>
    <xdr:pic>
      <xdr:nvPicPr>
        <xdr:cNvPr id="4" name="Picture 3" descr="How rivers change from source to mouth - GEOGRAPHY MYP/GCSE/DP">
          <a:extLst>
            <a:ext uri="{FF2B5EF4-FFF2-40B4-BE49-F238E27FC236}">
              <a16:creationId xmlns:a16="http://schemas.microsoft.com/office/drawing/2014/main" id="{7D8EF5D5-75DE-43C4-A570-121247B3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0" y="95249"/>
          <a:ext cx="6121854" cy="389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304800</xdr:colOff>
      <xdr:row>55</xdr:row>
      <xdr:rowOff>114300</xdr:rowOff>
    </xdr:to>
    <xdr:sp macro="" textlink="">
      <xdr:nvSpPr>
        <xdr:cNvPr id="5" name="AutoShape 10" descr="A typical stream channel cross-section. The transect line shows the... |  Download Scientific Diagram">
          <a:extLst>
            <a:ext uri="{FF2B5EF4-FFF2-40B4-BE49-F238E27FC236}">
              <a16:creationId xmlns:a16="http://schemas.microsoft.com/office/drawing/2014/main" id="{054CB4F0-B493-4772-9EC2-FB883354C458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75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670113</xdr:colOff>
      <xdr:row>21</xdr:row>
      <xdr:rowOff>157441</xdr:rowOff>
    </xdr:from>
    <xdr:to>
      <xdr:col>10</xdr:col>
      <xdr:colOff>560098</xdr:colOff>
      <xdr:row>35</xdr:row>
      <xdr:rowOff>164326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31F317A-2D0A-4B07-B065-EB3F5DA99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113" y="4624666"/>
          <a:ext cx="6614635" cy="267388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39</xdr:row>
      <xdr:rowOff>76200</xdr:rowOff>
    </xdr:from>
    <xdr:to>
      <xdr:col>7</xdr:col>
      <xdr:colOff>318191</xdr:colOff>
      <xdr:row>56</xdr:row>
      <xdr:rowOff>45047</xdr:rowOff>
    </xdr:to>
    <xdr:pic>
      <xdr:nvPicPr>
        <xdr:cNvPr id="8" name="Picture 7" descr="River discharge measurement. | Download Scientific Diagram">
          <a:extLst>
            <a:ext uri="{FF2B5EF4-FFF2-40B4-BE49-F238E27FC236}">
              <a16:creationId xmlns:a16="http://schemas.microsoft.com/office/drawing/2014/main" id="{C17FC164-9A0F-2986-E50E-AF49F62B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972425"/>
          <a:ext cx="4099616" cy="3207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aterdata.usgs.gov/monitoring-location/01121330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A600C-4515-467C-A82C-78D9A8358FD8}">
  <dimension ref="B1:Y30"/>
  <sheetViews>
    <sheetView tabSelected="1" zoomScale="85" zoomScaleNormal="85" workbookViewId="0">
      <selection activeCell="V31" sqref="V31"/>
    </sheetView>
  </sheetViews>
  <sheetFormatPr defaultRowHeight="15" x14ac:dyDescent="0.25"/>
  <sheetData>
    <row r="1" spans="2:25" ht="15.75" thickBot="1" x14ac:dyDescent="0.3"/>
    <row r="2" spans="2:25" ht="34.5" thickBot="1" x14ac:dyDescent="0.55000000000000004">
      <c r="B2" s="46" t="s">
        <v>22</v>
      </c>
      <c r="C2" s="47"/>
      <c r="D2" s="47"/>
      <c r="E2" s="47"/>
      <c r="F2" s="47"/>
      <c r="G2" s="47"/>
      <c r="H2" s="47"/>
      <c r="I2" s="48"/>
      <c r="K2" s="46" t="s">
        <v>34</v>
      </c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</row>
    <row r="24" spans="2:11" x14ac:dyDescent="0.25">
      <c r="B24" t="s">
        <v>21</v>
      </c>
      <c r="K24" t="s">
        <v>19</v>
      </c>
    </row>
    <row r="27" spans="2:11" ht="15.75" thickBot="1" x14ac:dyDescent="0.3"/>
    <row r="28" spans="2:11" ht="34.5" thickBot="1" x14ac:dyDescent="0.55000000000000004">
      <c r="B28" s="46" t="s">
        <v>27</v>
      </c>
      <c r="C28" s="47"/>
      <c r="D28" s="47"/>
      <c r="E28" s="47"/>
      <c r="F28" s="47"/>
      <c r="G28" s="47"/>
      <c r="H28" s="47"/>
      <c r="I28" s="48"/>
    </row>
    <row r="30" spans="2:11" x14ac:dyDescent="0.25">
      <c r="B30" s="49" t="s">
        <v>28</v>
      </c>
      <c r="C30" s="50"/>
      <c r="D30" s="50"/>
      <c r="E30" s="50"/>
      <c r="F30" s="50"/>
      <c r="G30" s="50"/>
      <c r="H30" s="50"/>
      <c r="I30" s="50"/>
      <c r="J30" s="50"/>
      <c r="K30" s="51"/>
    </row>
  </sheetData>
  <mergeCells count="4">
    <mergeCell ref="B2:I2"/>
    <mergeCell ref="K2:Y2"/>
    <mergeCell ref="B28:I28"/>
    <mergeCell ref="B30:K30"/>
  </mergeCells>
  <hyperlinks>
    <hyperlink ref="B30" r:id="rId1" location="parameterCode=00060&amp;period=P7D" xr:uid="{F4EED147-3E78-4670-8D47-8CB092B92A5C}"/>
  </hyperlinks>
  <pageMargins left="0.7" right="0.7" top="0.75" bottom="0.75" header="0.3" footer="0.3"/>
  <pageSetup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5A1D7-2A05-4FAE-AA67-32464F8987AA}">
  <dimension ref="A1:Q58"/>
  <sheetViews>
    <sheetView topLeftCell="A28" zoomScaleNormal="100" workbookViewId="0">
      <selection activeCell="B38" sqref="B38"/>
    </sheetView>
  </sheetViews>
  <sheetFormatPr defaultRowHeight="15" x14ac:dyDescent="0.25"/>
  <cols>
    <col min="1" max="5" width="10.7109375" customWidth="1"/>
    <col min="6" max="6" width="4.42578125" customWidth="1"/>
    <col min="7" max="10" width="10.7109375" customWidth="1"/>
    <col min="11" max="27" width="11" customWidth="1"/>
  </cols>
  <sheetData>
    <row r="1" spans="1:17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7" s="3" customFormat="1" ht="15" customHeight="1" x14ac:dyDescent="0.25">
      <c r="A2" s="27"/>
      <c r="B2" s="28"/>
      <c r="C2" s="29"/>
      <c r="D2" s="29"/>
      <c r="E2" s="28"/>
      <c r="F2" s="30"/>
      <c r="G2" s="29"/>
      <c r="H2" s="28"/>
      <c r="I2" s="27"/>
      <c r="J2" s="28"/>
      <c r="K2" s="27"/>
      <c r="L2" s="27"/>
      <c r="M2" s="27"/>
    </row>
    <row r="3" spans="1:17" ht="15.75" customHeight="1" x14ac:dyDescent="0.25">
      <c r="A3" s="26"/>
      <c r="B3" s="26"/>
      <c r="C3" s="31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s="2" customFormat="1" ht="45.75" customHeight="1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2"/>
      <c r="M4" s="32"/>
    </row>
    <row r="5" spans="1:17" ht="15.75" customHeight="1" x14ac:dyDescent="0.25">
      <c r="A5" s="26"/>
      <c r="B5" s="25"/>
      <c r="C5" s="25"/>
      <c r="D5" s="25"/>
      <c r="E5" s="25"/>
      <c r="F5" s="26"/>
      <c r="G5" s="25"/>
      <c r="H5" s="25"/>
      <c r="I5" s="25"/>
      <c r="J5" s="25"/>
      <c r="K5" s="25"/>
      <c r="L5" s="26"/>
      <c r="M5" s="26"/>
    </row>
    <row r="6" spans="1:17" ht="15.75" customHeight="1" x14ac:dyDescent="0.25">
      <c r="A6" s="26"/>
      <c r="B6" s="25"/>
      <c r="C6" s="25"/>
      <c r="D6" s="25"/>
      <c r="E6" s="25"/>
      <c r="F6" s="26"/>
      <c r="G6" s="25"/>
      <c r="H6" s="25"/>
      <c r="I6" s="25"/>
      <c r="J6" s="25"/>
      <c r="K6" s="25"/>
      <c r="L6" s="26"/>
      <c r="M6" s="26"/>
    </row>
    <row r="7" spans="1:17" ht="15.75" customHeight="1" x14ac:dyDescent="0.25">
      <c r="A7" s="26"/>
      <c r="B7" s="25"/>
      <c r="C7" s="25"/>
      <c r="D7" s="25"/>
      <c r="E7" s="25"/>
      <c r="F7" s="26"/>
      <c r="G7" s="25"/>
      <c r="H7" s="25"/>
      <c r="I7" s="25"/>
      <c r="J7" s="25"/>
      <c r="K7" s="25"/>
      <c r="L7" s="26"/>
      <c r="M7" s="26"/>
      <c r="Q7" s="2"/>
    </row>
    <row r="8" spans="1:17" ht="15.75" customHeight="1" x14ac:dyDescent="0.25">
      <c r="A8" s="26"/>
      <c r="B8" s="25"/>
      <c r="C8" s="25"/>
      <c r="D8" s="25"/>
      <c r="E8" s="25"/>
      <c r="F8" s="26"/>
      <c r="G8" s="26"/>
      <c r="H8" s="26"/>
      <c r="I8" s="26"/>
      <c r="J8" s="26"/>
      <c r="K8" s="26"/>
      <c r="L8" s="26"/>
      <c r="M8" s="26"/>
    </row>
    <row r="9" spans="1:17" ht="15.75" customHeight="1" x14ac:dyDescent="0.25">
      <c r="A9" s="26"/>
      <c r="B9" s="25"/>
      <c r="C9" s="25"/>
      <c r="D9" s="25"/>
      <c r="E9" s="25"/>
      <c r="F9" s="26"/>
      <c r="G9" s="26"/>
      <c r="H9" s="34"/>
      <c r="I9" s="34"/>
      <c r="J9" s="34"/>
      <c r="K9" s="27"/>
      <c r="L9" s="26"/>
      <c r="M9" s="26"/>
    </row>
    <row r="10" spans="1:17" ht="15.75" customHeight="1" x14ac:dyDescent="0.25">
      <c r="A10" s="26"/>
      <c r="B10" s="25"/>
      <c r="C10" s="25"/>
      <c r="D10" s="25"/>
      <c r="E10" s="25"/>
      <c r="F10" s="26"/>
      <c r="G10" s="26"/>
      <c r="H10" s="26"/>
      <c r="I10" s="26"/>
      <c r="J10" s="26"/>
      <c r="K10" s="26"/>
      <c r="L10" s="26"/>
      <c r="M10" s="26"/>
    </row>
    <row r="11" spans="1:17" ht="15.75" customHeight="1" x14ac:dyDescent="0.25">
      <c r="A11" s="26"/>
      <c r="B11" s="25"/>
      <c r="C11" s="25"/>
      <c r="D11" s="25"/>
      <c r="E11" s="25"/>
      <c r="F11" s="26"/>
      <c r="G11" s="26"/>
      <c r="H11" s="34"/>
      <c r="I11" s="34"/>
      <c r="J11" s="34"/>
      <c r="K11" s="27"/>
      <c r="L11" s="26"/>
      <c r="M11" s="26"/>
    </row>
    <row r="12" spans="1:17" x14ac:dyDescent="0.25">
      <c r="A12" s="26"/>
      <c r="B12" s="25"/>
      <c r="C12" s="25"/>
      <c r="D12" s="25"/>
      <c r="E12" s="25"/>
      <c r="F12" s="26"/>
      <c r="G12" s="26"/>
      <c r="H12" s="26"/>
      <c r="I12" s="26"/>
      <c r="J12" s="26"/>
      <c r="K12" s="26"/>
      <c r="L12" s="26"/>
      <c r="M12" s="26"/>
    </row>
    <row r="13" spans="1:17" x14ac:dyDescent="0.25">
      <c r="A13" s="26"/>
      <c r="B13" s="25"/>
      <c r="C13" s="25"/>
      <c r="D13" s="25"/>
      <c r="E13" s="25"/>
      <c r="F13" s="26"/>
      <c r="G13" s="26"/>
      <c r="H13" s="26"/>
      <c r="I13" s="26"/>
      <c r="J13" s="35"/>
      <c r="K13" s="26"/>
      <c r="L13" s="26"/>
      <c r="M13" s="26"/>
    </row>
    <row r="14" spans="1:17" x14ac:dyDescent="0.25">
      <c r="A14" s="26"/>
      <c r="B14" s="25"/>
      <c r="C14" s="25"/>
      <c r="D14" s="25"/>
      <c r="E14" s="25"/>
      <c r="F14" s="26"/>
      <c r="G14" s="26"/>
      <c r="H14" s="26"/>
      <c r="I14" s="26"/>
      <c r="J14" s="26"/>
      <c r="K14" s="26"/>
      <c r="L14" s="26"/>
      <c r="M14" s="26"/>
    </row>
    <row r="15" spans="1:17" x14ac:dyDescent="0.25">
      <c r="A15" s="26"/>
      <c r="B15" s="25"/>
      <c r="C15" s="25"/>
      <c r="D15" s="25"/>
      <c r="E15" s="25"/>
      <c r="F15" s="26"/>
      <c r="G15" s="26"/>
      <c r="H15" s="26"/>
      <c r="I15" s="26"/>
      <c r="J15" s="26"/>
      <c r="K15" s="26"/>
      <c r="L15" s="26"/>
      <c r="M15" s="26"/>
    </row>
    <row r="16" spans="1:17" x14ac:dyDescent="0.25">
      <c r="A16" s="26"/>
      <c r="B16" s="25"/>
      <c r="C16" s="25"/>
      <c r="D16" s="25"/>
      <c r="E16" s="25"/>
      <c r="F16" s="26"/>
      <c r="G16" s="26"/>
      <c r="H16" s="26"/>
      <c r="I16" s="26"/>
      <c r="J16" s="26"/>
      <c r="K16" s="26"/>
      <c r="L16" s="26"/>
      <c r="M16" s="26"/>
    </row>
    <row r="17" spans="1:13" x14ac:dyDescent="0.25">
      <c r="A17" s="26"/>
      <c r="B17" s="25"/>
      <c r="C17" s="25"/>
      <c r="D17" s="25"/>
      <c r="E17" s="25"/>
      <c r="F17" s="26"/>
      <c r="G17" s="26"/>
      <c r="H17" s="26"/>
      <c r="I17" s="26"/>
      <c r="J17" s="26"/>
      <c r="K17" s="26"/>
      <c r="L17" s="26"/>
      <c r="M17" s="26"/>
    </row>
    <row r="18" spans="1:13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25">
      <c r="A19" s="26"/>
      <c r="B19" s="34"/>
      <c r="C19" s="34"/>
      <c r="D19" s="34"/>
      <c r="E19" s="26"/>
      <c r="F19" s="26"/>
      <c r="G19" s="26"/>
      <c r="H19" s="26"/>
      <c r="I19" s="26"/>
      <c r="J19" s="26"/>
      <c r="K19" s="26"/>
      <c r="L19" s="26"/>
      <c r="M19" s="26"/>
    </row>
    <row r="20" spans="1:13" x14ac:dyDescent="0.25">
      <c r="A20" s="26"/>
      <c r="B20" t="s">
        <v>20</v>
      </c>
      <c r="C20" s="26"/>
      <c r="D20" s="26"/>
      <c r="E20" s="26"/>
      <c r="F20" s="26"/>
      <c r="G20" s="26"/>
      <c r="H20" s="26"/>
      <c r="I20" s="26"/>
      <c r="J20" s="26"/>
      <c r="K20" s="26"/>
      <c r="L20" t="s">
        <v>18</v>
      </c>
      <c r="M20" s="26"/>
    </row>
    <row r="21" spans="1:13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38" spans="2:15" x14ac:dyDescent="0.25">
      <c r="B38" t="s">
        <v>19</v>
      </c>
    </row>
    <row r="41" spans="2:15" x14ac:dyDescent="0.25">
      <c r="O41" t="s">
        <v>17</v>
      </c>
    </row>
    <row r="58" spans="2:2" x14ac:dyDescent="0.25">
      <c r="B58" t="s">
        <v>21</v>
      </c>
    </row>
  </sheetData>
  <mergeCells count="5">
    <mergeCell ref="C2:D2"/>
    <mergeCell ref="F2:G2"/>
    <mergeCell ref="H9:J9"/>
    <mergeCell ref="H11:J11"/>
    <mergeCell ref="B19:D1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17F4-A2DD-4AAF-A322-6033014B13DA}">
  <dimension ref="B2:Q19"/>
  <sheetViews>
    <sheetView zoomScale="115" zoomScaleNormal="115" workbookViewId="0">
      <selection activeCell="B2" sqref="B2:K19"/>
    </sheetView>
  </sheetViews>
  <sheetFormatPr defaultRowHeight="15" x14ac:dyDescent="0.25"/>
  <cols>
    <col min="1" max="5" width="10.7109375" customWidth="1"/>
    <col min="6" max="6" width="4.42578125" customWidth="1"/>
    <col min="7" max="10" width="10.7109375" customWidth="1"/>
    <col min="11" max="27" width="11" customWidth="1"/>
  </cols>
  <sheetData>
    <row r="2" spans="2:17" s="3" customFormat="1" ht="15" customHeight="1" x14ac:dyDescent="0.25">
      <c r="B2" s="10" t="s">
        <v>4</v>
      </c>
      <c r="C2" s="11"/>
      <c r="D2" s="11"/>
      <c r="E2" s="10" t="s">
        <v>1</v>
      </c>
      <c r="F2" s="12">
        <v>45124</v>
      </c>
      <c r="G2" s="11"/>
      <c r="H2" s="10" t="s">
        <v>2</v>
      </c>
      <c r="I2" s="13"/>
      <c r="J2" s="10" t="s">
        <v>3</v>
      </c>
      <c r="K2" s="13"/>
    </row>
    <row r="3" spans="2:17" ht="15.75" customHeight="1" thickBot="1" x14ac:dyDescent="0.3">
      <c r="C3" s="1"/>
    </row>
    <row r="4" spans="2:17" s="2" customFormat="1" ht="45.75" customHeight="1" thickBot="1" x14ac:dyDescent="0.3">
      <c r="B4" s="40" t="s">
        <v>6</v>
      </c>
      <c r="C4" s="41" t="s">
        <v>5</v>
      </c>
      <c r="D4" s="41" t="s">
        <v>7</v>
      </c>
      <c r="E4" s="42" t="s">
        <v>15</v>
      </c>
      <c r="F4" s="43"/>
      <c r="G4" s="40" t="s">
        <v>31</v>
      </c>
      <c r="H4" s="41" t="s">
        <v>8</v>
      </c>
      <c r="I4" s="41" t="s">
        <v>9</v>
      </c>
      <c r="J4" s="41" t="s">
        <v>10</v>
      </c>
      <c r="K4" s="42" t="s">
        <v>11</v>
      </c>
    </row>
    <row r="5" spans="2:17" ht="15.75" customHeight="1" x14ac:dyDescent="0.25">
      <c r="B5" s="17">
        <v>0</v>
      </c>
      <c r="C5" s="18"/>
      <c r="D5" s="18">
        <v>0</v>
      </c>
      <c r="E5" s="19" t="s">
        <v>0</v>
      </c>
      <c r="G5" s="17">
        <v>1</v>
      </c>
      <c r="H5" s="18"/>
      <c r="I5" s="18"/>
      <c r="J5" s="18" t="e">
        <f>H5/I5</f>
        <v>#DIV/0!</v>
      </c>
      <c r="K5" s="19" t="e">
        <f>J5*$E$19</f>
        <v>#DIV/0!</v>
      </c>
    </row>
    <row r="6" spans="2:17" ht="15.75" customHeight="1" x14ac:dyDescent="0.25">
      <c r="B6" s="17">
        <v>1</v>
      </c>
      <c r="C6" s="18"/>
      <c r="D6" s="18"/>
      <c r="E6" s="24">
        <f>0.5*(C5-C6)*D6</f>
        <v>0</v>
      </c>
      <c r="G6" s="17">
        <v>2</v>
      </c>
      <c r="H6" s="18"/>
      <c r="I6" s="18"/>
      <c r="J6" s="18" t="e">
        <f t="shared" ref="J6:J7" si="0">H6/I6</f>
        <v>#DIV/0!</v>
      </c>
      <c r="K6" s="19" t="e">
        <f>J6*$E$19</f>
        <v>#DIV/0!</v>
      </c>
    </row>
    <row r="7" spans="2:17" ht="15.75" customHeight="1" x14ac:dyDescent="0.25">
      <c r="B7" s="17">
        <v>2</v>
      </c>
      <c r="C7" s="18"/>
      <c r="D7" s="18"/>
      <c r="E7" s="19">
        <f>((D6+D7)/2)*(C6-C7)</f>
        <v>0</v>
      </c>
      <c r="G7" s="20">
        <v>3</v>
      </c>
      <c r="H7" s="21"/>
      <c r="I7" s="21"/>
      <c r="J7" s="21" t="e">
        <f t="shared" si="0"/>
        <v>#DIV/0!</v>
      </c>
      <c r="K7" s="22" t="e">
        <f t="shared" ref="K6:K7" si="1">J7*$E$19</f>
        <v>#DIV/0!</v>
      </c>
      <c r="Q7" s="2"/>
    </row>
    <row r="8" spans="2:17" ht="15.75" customHeight="1" x14ac:dyDescent="0.25">
      <c r="B8" s="17">
        <v>3</v>
      </c>
      <c r="C8" s="18"/>
      <c r="D8" s="18"/>
      <c r="E8" s="19">
        <f t="shared" ref="E8:E16" si="2">((D7+D8)/2)*(C7-C8)</f>
        <v>0</v>
      </c>
    </row>
    <row r="9" spans="2:17" ht="15.75" customHeight="1" x14ac:dyDescent="0.25">
      <c r="B9" s="17">
        <v>4</v>
      </c>
      <c r="C9" s="18"/>
      <c r="D9" s="18"/>
      <c r="E9" s="19">
        <f t="shared" si="2"/>
        <v>0</v>
      </c>
      <c r="H9" s="45" t="s">
        <v>32</v>
      </c>
      <c r="I9" s="45"/>
      <c r="J9" s="45"/>
      <c r="K9" s="13" t="e">
        <f>SUM(K5:K7)</f>
        <v>#DIV/0!</v>
      </c>
    </row>
    <row r="10" spans="2:17" ht="15.75" customHeight="1" x14ac:dyDescent="0.25">
      <c r="B10" s="17">
        <v>5</v>
      </c>
      <c r="C10" s="18"/>
      <c r="D10" s="18"/>
      <c r="E10" s="19">
        <f t="shared" si="2"/>
        <v>0</v>
      </c>
      <c r="H10" s="36"/>
      <c r="I10" s="36"/>
      <c r="J10" s="36"/>
    </row>
    <row r="11" spans="2:17" ht="15.75" customHeight="1" x14ac:dyDescent="0.25">
      <c r="B11" s="17">
        <v>6</v>
      </c>
      <c r="C11" s="18"/>
      <c r="D11" s="18"/>
      <c r="E11" s="19">
        <f t="shared" si="2"/>
        <v>0</v>
      </c>
      <c r="H11" s="45" t="s">
        <v>29</v>
      </c>
      <c r="I11" s="45"/>
      <c r="J11" s="45"/>
      <c r="K11" s="13"/>
    </row>
    <row r="12" spans="2:17" x14ac:dyDescent="0.25">
      <c r="B12" s="17">
        <v>7</v>
      </c>
      <c r="C12" s="18"/>
      <c r="D12" s="18"/>
      <c r="E12" s="19">
        <f t="shared" si="2"/>
        <v>0</v>
      </c>
      <c r="H12" s="36"/>
      <c r="I12" s="36"/>
      <c r="J12" s="36"/>
    </row>
    <row r="13" spans="2:17" x14ac:dyDescent="0.25">
      <c r="B13" s="17">
        <v>8</v>
      </c>
      <c r="C13" s="18"/>
      <c r="D13" s="18"/>
      <c r="E13" s="19">
        <f t="shared" si="2"/>
        <v>0</v>
      </c>
      <c r="H13" s="45" t="s">
        <v>13</v>
      </c>
      <c r="I13" s="45"/>
      <c r="J13" s="45"/>
      <c r="K13" s="13">
        <f>K11*0.0283168</f>
        <v>0</v>
      </c>
    </row>
    <row r="14" spans="2:17" x14ac:dyDescent="0.25">
      <c r="B14" s="17">
        <v>9</v>
      </c>
      <c r="C14" s="18"/>
      <c r="D14" s="18"/>
      <c r="E14" s="19">
        <f t="shared" si="2"/>
        <v>0</v>
      </c>
      <c r="H14" s="36"/>
      <c r="I14" s="36"/>
      <c r="J14" s="36"/>
    </row>
    <row r="15" spans="2:17" x14ac:dyDescent="0.25">
      <c r="B15" s="17">
        <v>10</v>
      </c>
      <c r="C15" s="18"/>
      <c r="D15" s="18"/>
      <c r="E15" s="19">
        <f t="shared" si="2"/>
        <v>0</v>
      </c>
      <c r="H15" s="36"/>
      <c r="I15" s="36"/>
      <c r="J15" s="10" t="s">
        <v>14</v>
      </c>
      <c r="K15" s="14" t="e">
        <f>K9-K13</f>
        <v>#DIV/0!</v>
      </c>
    </row>
    <row r="16" spans="2:17" x14ac:dyDescent="0.25">
      <c r="B16" s="17">
        <v>11</v>
      </c>
      <c r="C16" s="18"/>
      <c r="D16" s="18"/>
      <c r="E16" s="19">
        <f t="shared" si="2"/>
        <v>0</v>
      </c>
    </row>
    <row r="17" spans="2:5" x14ac:dyDescent="0.25">
      <c r="B17" s="20">
        <v>12</v>
      </c>
      <c r="C17" s="21"/>
      <c r="D17" s="21">
        <v>0</v>
      </c>
      <c r="E17" s="23">
        <f>0.5*(C16-C17)*D16</f>
        <v>0</v>
      </c>
    </row>
    <row r="19" spans="2:5" x14ac:dyDescent="0.25">
      <c r="B19" s="45" t="s">
        <v>16</v>
      </c>
      <c r="C19" s="45"/>
      <c r="D19" s="45"/>
      <c r="E19" s="14">
        <f>SUM(E6:E17)</f>
        <v>0</v>
      </c>
    </row>
  </sheetData>
  <mergeCells count="6">
    <mergeCell ref="C2:D2"/>
    <mergeCell ref="F2:G2"/>
    <mergeCell ref="B19:D19"/>
    <mergeCell ref="H11:J11"/>
    <mergeCell ref="H9:J9"/>
    <mergeCell ref="H13:J1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1FFB-4E2E-4503-961A-CB531F117133}">
  <dimension ref="B2:Q19"/>
  <sheetViews>
    <sheetView zoomScale="115" zoomScaleNormal="115" workbookViewId="0">
      <selection activeCell="H9" sqref="H9:J9"/>
    </sheetView>
  </sheetViews>
  <sheetFormatPr defaultRowHeight="15" x14ac:dyDescent="0.25"/>
  <cols>
    <col min="1" max="5" width="10.7109375" customWidth="1"/>
    <col min="6" max="6" width="4.42578125" customWidth="1"/>
    <col min="7" max="10" width="10.7109375" customWidth="1"/>
    <col min="11" max="27" width="11" customWidth="1"/>
  </cols>
  <sheetData>
    <row r="2" spans="2:17" s="3" customFormat="1" ht="15" customHeight="1" x14ac:dyDescent="0.25">
      <c r="B2" s="10" t="s">
        <v>4</v>
      </c>
      <c r="C2" s="11"/>
      <c r="D2" s="11"/>
      <c r="E2" s="10" t="s">
        <v>1</v>
      </c>
      <c r="F2" s="12">
        <v>45124</v>
      </c>
      <c r="G2" s="11"/>
      <c r="H2" s="10" t="s">
        <v>2</v>
      </c>
      <c r="I2" s="13"/>
      <c r="J2" s="10" t="s">
        <v>3</v>
      </c>
      <c r="K2" s="13"/>
    </row>
    <row r="3" spans="2:17" ht="15.75" customHeight="1" thickBot="1" x14ac:dyDescent="0.3">
      <c r="C3" s="1"/>
    </row>
    <row r="4" spans="2:17" s="2" customFormat="1" ht="45.75" customHeight="1" thickBot="1" x14ac:dyDescent="0.3">
      <c r="B4" s="40" t="s">
        <v>6</v>
      </c>
      <c r="C4" s="41" t="s">
        <v>5</v>
      </c>
      <c r="D4" s="41" t="s">
        <v>7</v>
      </c>
      <c r="E4" s="42" t="s">
        <v>15</v>
      </c>
      <c r="F4" s="43"/>
      <c r="G4" s="40" t="s">
        <v>31</v>
      </c>
      <c r="H4" s="41" t="s">
        <v>8</v>
      </c>
      <c r="I4" s="41" t="s">
        <v>9</v>
      </c>
      <c r="J4" s="41" t="s">
        <v>10</v>
      </c>
      <c r="K4" s="42" t="s">
        <v>11</v>
      </c>
    </row>
    <row r="5" spans="2:17" ht="15.75" customHeight="1" x14ac:dyDescent="0.25">
      <c r="B5" s="17">
        <v>0</v>
      </c>
      <c r="C5" s="18"/>
      <c r="D5" s="18">
        <v>0</v>
      </c>
      <c r="E5" s="19" t="s">
        <v>0</v>
      </c>
      <c r="G5" s="17">
        <v>1</v>
      </c>
      <c r="H5" s="18"/>
      <c r="I5" s="18"/>
      <c r="J5" s="18" t="e">
        <f>H5/I5</f>
        <v>#DIV/0!</v>
      </c>
      <c r="K5" s="19" t="e">
        <f>J5*$E$19</f>
        <v>#DIV/0!</v>
      </c>
    </row>
    <row r="6" spans="2:17" ht="15.75" customHeight="1" x14ac:dyDescent="0.25">
      <c r="B6" s="17">
        <v>1</v>
      </c>
      <c r="C6" s="18"/>
      <c r="D6" s="18"/>
      <c r="E6" s="24">
        <f>0.5*(C5-C6)*D6</f>
        <v>0</v>
      </c>
      <c r="G6" s="17">
        <v>2</v>
      </c>
      <c r="H6" s="18"/>
      <c r="I6" s="18"/>
      <c r="J6" s="18" t="e">
        <f t="shared" ref="J6:J7" si="0">H6/I6</f>
        <v>#DIV/0!</v>
      </c>
      <c r="K6" s="19" t="e">
        <f>J6*$E$19</f>
        <v>#DIV/0!</v>
      </c>
    </row>
    <row r="7" spans="2:17" ht="15.75" customHeight="1" x14ac:dyDescent="0.25">
      <c r="B7" s="17">
        <v>2</v>
      </c>
      <c r="C7" s="18"/>
      <c r="D7" s="18"/>
      <c r="E7" s="19">
        <f>((D6+D7)/2)*(C6-C7)</f>
        <v>0</v>
      </c>
      <c r="G7" s="20">
        <v>3</v>
      </c>
      <c r="H7" s="21"/>
      <c r="I7" s="21"/>
      <c r="J7" s="21" t="e">
        <f t="shared" si="0"/>
        <v>#DIV/0!</v>
      </c>
      <c r="K7" s="22" t="e">
        <f t="shared" ref="K7" si="1">J7*$E$19</f>
        <v>#DIV/0!</v>
      </c>
      <c r="Q7" s="2"/>
    </row>
    <row r="8" spans="2:17" ht="15.75" customHeight="1" x14ac:dyDescent="0.25">
      <c r="B8" s="17">
        <v>3</v>
      </c>
      <c r="C8" s="18"/>
      <c r="D8" s="18"/>
      <c r="E8" s="19">
        <f t="shared" ref="E8:E16" si="2">((D7+D8)/2)*(C7-C8)</f>
        <v>0</v>
      </c>
    </row>
    <row r="9" spans="2:17" ht="15.75" customHeight="1" x14ac:dyDescent="0.25">
      <c r="B9" s="17">
        <v>4</v>
      </c>
      <c r="C9" s="18"/>
      <c r="D9" s="18"/>
      <c r="E9" s="19">
        <f t="shared" si="2"/>
        <v>0</v>
      </c>
      <c r="H9" s="45" t="s">
        <v>33</v>
      </c>
      <c r="I9" s="45"/>
      <c r="J9" s="45"/>
      <c r="K9" s="13" t="e">
        <f>SUM(K5:K7)</f>
        <v>#DIV/0!</v>
      </c>
    </row>
    <row r="10" spans="2:17" ht="15.75" customHeight="1" x14ac:dyDescent="0.25">
      <c r="B10" s="17">
        <v>5</v>
      </c>
      <c r="C10" s="18"/>
      <c r="D10" s="18"/>
      <c r="E10" s="19">
        <f t="shared" si="2"/>
        <v>0</v>
      </c>
    </row>
    <row r="11" spans="2:17" ht="15.75" customHeight="1" x14ac:dyDescent="0.25">
      <c r="B11" s="17">
        <v>6</v>
      </c>
      <c r="C11" s="18"/>
      <c r="D11" s="18"/>
      <c r="E11" s="19">
        <f t="shared" si="2"/>
        <v>0</v>
      </c>
      <c r="H11" s="45" t="s">
        <v>29</v>
      </c>
      <c r="I11" s="45"/>
      <c r="J11" s="45"/>
      <c r="K11" s="13"/>
    </row>
    <row r="12" spans="2:17" x14ac:dyDescent="0.25">
      <c r="B12" s="17">
        <v>7</v>
      </c>
      <c r="C12" s="18"/>
      <c r="D12" s="18"/>
      <c r="E12" s="19">
        <f t="shared" si="2"/>
        <v>0</v>
      </c>
    </row>
    <row r="13" spans="2:17" x14ac:dyDescent="0.25">
      <c r="B13" s="17">
        <v>8</v>
      </c>
      <c r="C13" s="18"/>
      <c r="D13" s="18"/>
      <c r="E13" s="19">
        <f t="shared" si="2"/>
        <v>0</v>
      </c>
      <c r="H13" s="45" t="s">
        <v>13</v>
      </c>
      <c r="I13" s="45"/>
      <c r="J13" s="45"/>
      <c r="K13" s="13">
        <f>K11*0.0283168</f>
        <v>0</v>
      </c>
    </row>
    <row r="14" spans="2:17" x14ac:dyDescent="0.25">
      <c r="B14" s="17">
        <v>9</v>
      </c>
      <c r="C14" s="18"/>
      <c r="D14" s="18"/>
      <c r="E14" s="19">
        <f t="shared" si="2"/>
        <v>0</v>
      </c>
    </row>
    <row r="15" spans="2:17" x14ac:dyDescent="0.25">
      <c r="B15" s="17">
        <v>10</v>
      </c>
      <c r="C15" s="18"/>
      <c r="D15" s="18"/>
      <c r="E15" s="19">
        <f t="shared" si="2"/>
        <v>0</v>
      </c>
      <c r="J15" s="10" t="s">
        <v>14</v>
      </c>
      <c r="K15" s="14" t="e">
        <f>K9-K13</f>
        <v>#DIV/0!</v>
      </c>
    </row>
    <row r="16" spans="2:17" x14ac:dyDescent="0.25">
      <c r="B16" s="17">
        <v>11</v>
      </c>
      <c r="C16" s="18"/>
      <c r="D16" s="18"/>
      <c r="E16" s="19">
        <f t="shared" si="2"/>
        <v>0</v>
      </c>
    </row>
    <row r="17" spans="2:5" x14ac:dyDescent="0.25">
      <c r="B17" s="20">
        <v>12</v>
      </c>
      <c r="C17" s="21"/>
      <c r="D17" s="21">
        <v>0</v>
      </c>
      <c r="E17" s="23">
        <f>0.5*(C16-C17)*D16</f>
        <v>0</v>
      </c>
    </row>
    <row r="19" spans="2:5" x14ac:dyDescent="0.25">
      <c r="B19" s="45" t="s">
        <v>16</v>
      </c>
      <c r="C19" s="45"/>
      <c r="D19" s="45"/>
      <c r="E19" s="14">
        <f>SUM(E6:E17)</f>
        <v>0</v>
      </c>
    </row>
  </sheetData>
  <mergeCells count="6">
    <mergeCell ref="C2:D2"/>
    <mergeCell ref="F2:G2"/>
    <mergeCell ref="H9:J9"/>
    <mergeCell ref="H11:J11"/>
    <mergeCell ref="H13:J13"/>
    <mergeCell ref="B19:D1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C7F9F-DCC9-4031-8379-B7AC626A47B1}">
  <dimension ref="B2:Q19"/>
  <sheetViews>
    <sheetView zoomScale="115" zoomScaleNormal="115" workbookViewId="0">
      <selection activeCell="B19" sqref="B19:D19"/>
    </sheetView>
  </sheetViews>
  <sheetFormatPr defaultRowHeight="15" x14ac:dyDescent="0.25"/>
  <cols>
    <col min="1" max="5" width="10.7109375" customWidth="1"/>
    <col min="6" max="6" width="4.42578125" customWidth="1"/>
    <col min="7" max="10" width="10.7109375" customWidth="1"/>
    <col min="11" max="27" width="11" customWidth="1"/>
  </cols>
  <sheetData>
    <row r="2" spans="2:17" s="3" customFormat="1" ht="15" customHeight="1" x14ac:dyDescent="0.25">
      <c r="B2" s="10" t="s">
        <v>4</v>
      </c>
      <c r="C2" s="11"/>
      <c r="D2" s="11"/>
      <c r="E2" s="10" t="s">
        <v>1</v>
      </c>
      <c r="F2" s="12">
        <v>45124</v>
      </c>
      <c r="G2" s="11"/>
      <c r="H2" s="10" t="s">
        <v>2</v>
      </c>
      <c r="I2" s="13"/>
      <c r="J2" s="10" t="s">
        <v>3</v>
      </c>
      <c r="K2" s="13"/>
    </row>
    <row r="3" spans="2:17" ht="15.75" customHeight="1" thickBot="1" x14ac:dyDescent="0.3">
      <c r="C3" s="1"/>
    </row>
    <row r="4" spans="2:17" s="2" customFormat="1" ht="45.75" customHeight="1" thickBot="1" x14ac:dyDescent="0.3">
      <c r="B4" s="40" t="s">
        <v>6</v>
      </c>
      <c r="C4" s="41" t="s">
        <v>5</v>
      </c>
      <c r="D4" s="41" t="s">
        <v>7</v>
      </c>
      <c r="E4" s="42" t="s">
        <v>15</v>
      </c>
      <c r="F4" s="43"/>
      <c r="G4" s="40" t="s">
        <v>31</v>
      </c>
      <c r="H4" s="41" t="s">
        <v>8</v>
      </c>
      <c r="I4" s="41" t="s">
        <v>9</v>
      </c>
      <c r="J4" s="41" t="s">
        <v>10</v>
      </c>
      <c r="K4" s="42" t="s">
        <v>11</v>
      </c>
    </row>
    <row r="5" spans="2:17" ht="15.75" customHeight="1" x14ac:dyDescent="0.25">
      <c r="B5" s="17">
        <v>0</v>
      </c>
      <c r="C5" s="18"/>
      <c r="D5" s="18">
        <v>0</v>
      </c>
      <c r="E5" s="19" t="s">
        <v>0</v>
      </c>
      <c r="G5" s="17">
        <v>1</v>
      </c>
      <c r="H5" s="18"/>
      <c r="I5" s="18"/>
      <c r="J5" s="18" t="e">
        <f>H5/I5</f>
        <v>#DIV/0!</v>
      </c>
      <c r="K5" s="19" t="e">
        <f>J5*$E$19</f>
        <v>#DIV/0!</v>
      </c>
    </row>
    <row r="6" spans="2:17" ht="15.75" customHeight="1" x14ac:dyDescent="0.25">
      <c r="B6" s="17">
        <v>1</v>
      </c>
      <c r="C6" s="18"/>
      <c r="D6" s="18"/>
      <c r="E6" s="24">
        <f>0.5*(C5-C6)*D6</f>
        <v>0</v>
      </c>
      <c r="G6" s="17">
        <v>2</v>
      </c>
      <c r="H6" s="18"/>
      <c r="I6" s="18"/>
      <c r="J6" s="18" t="e">
        <f t="shared" ref="J6:J7" si="0">H6/I6</f>
        <v>#DIV/0!</v>
      </c>
      <c r="K6" s="19" t="e">
        <f>J6*$E$19</f>
        <v>#DIV/0!</v>
      </c>
    </row>
    <row r="7" spans="2:17" ht="15.75" customHeight="1" x14ac:dyDescent="0.25">
      <c r="B7" s="17">
        <v>2</v>
      </c>
      <c r="C7" s="18"/>
      <c r="D7" s="18"/>
      <c r="E7" s="19">
        <f>((D6+D7)/2)*(C6-C7)</f>
        <v>0</v>
      </c>
      <c r="G7" s="20">
        <v>3</v>
      </c>
      <c r="H7" s="21"/>
      <c r="I7" s="21"/>
      <c r="J7" s="21" t="e">
        <f t="shared" si="0"/>
        <v>#DIV/0!</v>
      </c>
      <c r="K7" s="22" t="e">
        <f t="shared" ref="K7" si="1">J7*$E$19</f>
        <v>#DIV/0!</v>
      </c>
      <c r="Q7" s="2"/>
    </row>
    <row r="8" spans="2:17" ht="15.75" customHeight="1" x14ac:dyDescent="0.25">
      <c r="B8" s="17">
        <v>3</v>
      </c>
      <c r="C8" s="18"/>
      <c r="D8" s="18"/>
      <c r="E8" s="19">
        <f t="shared" ref="E8:E16" si="2">((D7+D8)/2)*(C7-C8)</f>
        <v>0</v>
      </c>
    </row>
    <row r="9" spans="2:17" ht="15.75" customHeight="1" x14ac:dyDescent="0.25">
      <c r="B9" s="17">
        <v>4</v>
      </c>
      <c r="C9" s="18"/>
      <c r="D9" s="18"/>
      <c r="E9" s="19">
        <f t="shared" si="2"/>
        <v>0</v>
      </c>
      <c r="H9" s="45" t="s">
        <v>32</v>
      </c>
      <c r="I9" s="45"/>
      <c r="J9" s="45"/>
      <c r="K9" s="13" t="e">
        <f>SUM(K5:K7)</f>
        <v>#DIV/0!</v>
      </c>
    </row>
    <row r="10" spans="2:17" ht="15.75" customHeight="1" x14ac:dyDescent="0.25">
      <c r="B10" s="17">
        <v>5</v>
      </c>
      <c r="C10" s="18"/>
      <c r="D10" s="18"/>
      <c r="E10" s="19">
        <f t="shared" si="2"/>
        <v>0</v>
      </c>
      <c r="H10" s="36"/>
      <c r="I10" s="36"/>
      <c r="J10" s="36"/>
    </row>
    <row r="11" spans="2:17" ht="15.75" customHeight="1" x14ac:dyDescent="0.25">
      <c r="B11" s="17">
        <v>6</v>
      </c>
      <c r="C11" s="18"/>
      <c r="D11" s="18"/>
      <c r="E11" s="19">
        <f t="shared" si="2"/>
        <v>0</v>
      </c>
      <c r="H11" s="45" t="s">
        <v>29</v>
      </c>
      <c r="I11" s="45"/>
      <c r="J11" s="45"/>
      <c r="K11" s="13"/>
    </row>
    <row r="12" spans="2:17" x14ac:dyDescent="0.25">
      <c r="B12" s="17">
        <v>7</v>
      </c>
      <c r="C12" s="18"/>
      <c r="D12" s="18"/>
      <c r="E12" s="19">
        <f t="shared" si="2"/>
        <v>0</v>
      </c>
      <c r="H12" s="36"/>
      <c r="I12" s="36"/>
      <c r="J12" s="36"/>
    </row>
    <row r="13" spans="2:17" x14ac:dyDescent="0.25">
      <c r="B13" s="17">
        <v>8</v>
      </c>
      <c r="C13" s="18"/>
      <c r="D13" s="18"/>
      <c r="E13" s="19">
        <f t="shared" si="2"/>
        <v>0</v>
      </c>
      <c r="H13" s="45" t="s">
        <v>13</v>
      </c>
      <c r="I13" s="45"/>
      <c r="J13" s="45"/>
      <c r="K13" s="13">
        <f>K11*0.0283168</f>
        <v>0</v>
      </c>
    </row>
    <row r="14" spans="2:17" x14ac:dyDescent="0.25">
      <c r="B14" s="17">
        <v>9</v>
      </c>
      <c r="C14" s="18"/>
      <c r="D14" s="18"/>
      <c r="E14" s="19">
        <f t="shared" si="2"/>
        <v>0</v>
      </c>
      <c r="H14" s="36"/>
      <c r="I14" s="36"/>
      <c r="J14" s="36"/>
    </row>
    <row r="15" spans="2:17" x14ac:dyDescent="0.25">
      <c r="B15" s="17">
        <v>10</v>
      </c>
      <c r="C15" s="18"/>
      <c r="D15" s="18"/>
      <c r="E15" s="19">
        <f t="shared" si="2"/>
        <v>0</v>
      </c>
      <c r="H15" s="36"/>
      <c r="I15" s="36"/>
      <c r="J15" s="10" t="s">
        <v>14</v>
      </c>
      <c r="K15" s="14" t="e">
        <f>K9-K13</f>
        <v>#DIV/0!</v>
      </c>
    </row>
    <row r="16" spans="2:17" x14ac:dyDescent="0.25">
      <c r="B16" s="17">
        <v>11</v>
      </c>
      <c r="C16" s="18"/>
      <c r="D16" s="18"/>
      <c r="E16" s="19">
        <f t="shared" si="2"/>
        <v>0</v>
      </c>
    </row>
    <row r="17" spans="2:5" x14ac:dyDescent="0.25">
      <c r="B17" s="20">
        <v>12</v>
      </c>
      <c r="C17" s="21"/>
      <c r="D17" s="21">
        <v>0</v>
      </c>
      <c r="E17" s="23">
        <f>0.5*(C16-C17)*D16</f>
        <v>0</v>
      </c>
    </row>
    <row r="19" spans="2:5" x14ac:dyDescent="0.25">
      <c r="B19" s="45" t="s">
        <v>16</v>
      </c>
      <c r="C19" s="45"/>
      <c r="D19" s="45"/>
      <c r="E19" s="14">
        <f>SUM(E6:E17)</f>
        <v>0</v>
      </c>
    </row>
  </sheetData>
  <mergeCells count="6">
    <mergeCell ref="C2:D2"/>
    <mergeCell ref="F2:G2"/>
    <mergeCell ref="H9:J9"/>
    <mergeCell ref="H11:J11"/>
    <mergeCell ref="H13:J13"/>
    <mergeCell ref="B19:D1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20E86-3557-40F2-8B17-8ADD0B7C27D7}">
  <dimension ref="B2:Q19"/>
  <sheetViews>
    <sheetView zoomScale="115" zoomScaleNormal="115" workbookViewId="0">
      <selection activeCell="I10" sqref="I10"/>
    </sheetView>
  </sheetViews>
  <sheetFormatPr defaultRowHeight="15" x14ac:dyDescent="0.25"/>
  <cols>
    <col min="1" max="5" width="10.7109375" customWidth="1"/>
    <col min="6" max="6" width="4.42578125" customWidth="1"/>
    <col min="7" max="10" width="10.7109375" customWidth="1"/>
    <col min="11" max="27" width="11" customWidth="1"/>
  </cols>
  <sheetData>
    <row r="2" spans="2:17" s="3" customFormat="1" ht="15" customHeight="1" x14ac:dyDescent="0.25">
      <c r="B2" s="10" t="s">
        <v>4</v>
      </c>
      <c r="C2" s="11"/>
      <c r="D2" s="11"/>
      <c r="E2" s="10" t="s">
        <v>1</v>
      </c>
      <c r="F2" s="12">
        <v>45124</v>
      </c>
      <c r="G2" s="11"/>
      <c r="H2" s="10" t="s">
        <v>2</v>
      </c>
      <c r="I2" s="13"/>
      <c r="J2" s="10" t="s">
        <v>3</v>
      </c>
      <c r="K2" s="13"/>
    </row>
    <row r="3" spans="2:17" ht="15.75" customHeight="1" thickBot="1" x14ac:dyDescent="0.3">
      <c r="C3" s="1"/>
    </row>
    <row r="4" spans="2:17" s="2" customFormat="1" ht="45.75" customHeight="1" thickBot="1" x14ac:dyDescent="0.3">
      <c r="B4" s="40" t="s">
        <v>6</v>
      </c>
      <c r="C4" s="41" t="s">
        <v>5</v>
      </c>
      <c r="D4" s="41" t="s">
        <v>7</v>
      </c>
      <c r="E4" s="42" t="s">
        <v>15</v>
      </c>
      <c r="F4" s="43"/>
      <c r="G4" s="40" t="s">
        <v>31</v>
      </c>
      <c r="H4" s="41" t="s">
        <v>8</v>
      </c>
      <c r="I4" s="41" t="s">
        <v>9</v>
      </c>
      <c r="J4" s="41" t="s">
        <v>10</v>
      </c>
      <c r="K4" s="42" t="s">
        <v>11</v>
      </c>
    </row>
    <row r="5" spans="2:17" ht="15.75" customHeight="1" x14ac:dyDescent="0.25">
      <c r="B5" s="17">
        <v>0</v>
      </c>
      <c r="C5" s="18"/>
      <c r="D5" s="18">
        <v>0</v>
      </c>
      <c r="E5" s="19" t="s">
        <v>0</v>
      </c>
      <c r="G5" s="17">
        <v>1</v>
      </c>
      <c r="H5" s="18"/>
      <c r="I5" s="18"/>
      <c r="J5" s="18" t="e">
        <f>H5/I5</f>
        <v>#DIV/0!</v>
      </c>
      <c r="K5" s="19" t="e">
        <f>J5*$E$19</f>
        <v>#DIV/0!</v>
      </c>
    </row>
    <row r="6" spans="2:17" ht="15.75" customHeight="1" x14ac:dyDescent="0.25">
      <c r="B6" s="17">
        <v>1</v>
      </c>
      <c r="C6" s="18"/>
      <c r="D6" s="18"/>
      <c r="E6" s="24">
        <f>0.5*(C5-C6)*D6</f>
        <v>0</v>
      </c>
      <c r="G6" s="17">
        <v>2</v>
      </c>
      <c r="H6" s="18"/>
      <c r="I6" s="18"/>
      <c r="J6" s="18" t="e">
        <f t="shared" ref="J6:J7" si="0">H6/I6</f>
        <v>#DIV/0!</v>
      </c>
      <c r="K6" s="19" t="e">
        <f>J6*$E$19</f>
        <v>#DIV/0!</v>
      </c>
    </row>
    <row r="7" spans="2:17" ht="15.75" customHeight="1" x14ac:dyDescent="0.25">
      <c r="B7" s="17">
        <v>2</v>
      </c>
      <c r="C7" s="18"/>
      <c r="D7" s="18"/>
      <c r="E7" s="19">
        <f>((D6+D7)/2)*(C6-C7)</f>
        <v>0</v>
      </c>
      <c r="G7" s="20">
        <v>3</v>
      </c>
      <c r="H7" s="21"/>
      <c r="I7" s="21"/>
      <c r="J7" s="21" t="e">
        <f t="shared" si="0"/>
        <v>#DIV/0!</v>
      </c>
      <c r="K7" s="22" t="e">
        <f t="shared" ref="K7" si="1">J7*$E$19</f>
        <v>#DIV/0!</v>
      </c>
      <c r="Q7" s="2"/>
    </row>
    <row r="8" spans="2:17" ht="15.75" customHeight="1" x14ac:dyDescent="0.25">
      <c r="B8" s="17">
        <v>3</v>
      </c>
      <c r="C8" s="18"/>
      <c r="D8" s="18"/>
      <c r="E8" s="19">
        <f t="shared" ref="E8:E16" si="2">((D7+D8)/2)*(C7-C8)</f>
        <v>0</v>
      </c>
    </row>
    <row r="9" spans="2:17" ht="15.75" customHeight="1" x14ac:dyDescent="0.25">
      <c r="B9" s="17">
        <v>4</v>
      </c>
      <c r="C9" s="18"/>
      <c r="D9" s="18"/>
      <c r="E9" s="19">
        <f t="shared" si="2"/>
        <v>0</v>
      </c>
      <c r="H9" s="45" t="s">
        <v>32</v>
      </c>
      <c r="I9" s="45"/>
      <c r="J9" s="45"/>
      <c r="K9" s="13" t="e">
        <f>SUM(K5:K7)</f>
        <v>#DIV/0!</v>
      </c>
    </row>
    <row r="10" spans="2:17" ht="15.75" customHeight="1" x14ac:dyDescent="0.25">
      <c r="B10" s="17">
        <v>5</v>
      </c>
      <c r="C10" s="18"/>
      <c r="D10" s="18"/>
      <c r="E10" s="19">
        <f t="shared" si="2"/>
        <v>0</v>
      </c>
      <c r="H10" s="36"/>
      <c r="I10" s="36"/>
      <c r="J10" s="36"/>
    </row>
    <row r="11" spans="2:17" ht="15.75" customHeight="1" x14ac:dyDescent="0.25">
      <c r="B11" s="17">
        <v>6</v>
      </c>
      <c r="C11" s="18"/>
      <c r="D11" s="18"/>
      <c r="E11" s="19">
        <f t="shared" si="2"/>
        <v>0</v>
      </c>
      <c r="H11" s="45" t="s">
        <v>29</v>
      </c>
      <c r="I11" s="45"/>
      <c r="J11" s="45"/>
      <c r="K11" s="13"/>
    </row>
    <row r="12" spans="2:17" x14ac:dyDescent="0.25">
      <c r="B12" s="17">
        <v>7</v>
      </c>
      <c r="C12" s="18"/>
      <c r="D12" s="18"/>
      <c r="E12" s="19">
        <f t="shared" si="2"/>
        <v>0</v>
      </c>
      <c r="H12" s="36"/>
      <c r="I12" s="36"/>
      <c r="J12" s="36"/>
    </row>
    <row r="13" spans="2:17" x14ac:dyDescent="0.25">
      <c r="B13" s="17">
        <v>8</v>
      </c>
      <c r="C13" s="18"/>
      <c r="D13" s="18"/>
      <c r="E13" s="19">
        <f t="shared" si="2"/>
        <v>0</v>
      </c>
      <c r="H13" s="45" t="s">
        <v>13</v>
      </c>
      <c r="I13" s="45"/>
      <c r="J13" s="45"/>
      <c r="K13" s="13">
        <f>K11*0.0283168</f>
        <v>0</v>
      </c>
    </row>
    <row r="14" spans="2:17" x14ac:dyDescent="0.25">
      <c r="B14" s="17">
        <v>9</v>
      </c>
      <c r="C14" s="18"/>
      <c r="D14" s="18"/>
      <c r="E14" s="19">
        <f t="shared" si="2"/>
        <v>0</v>
      </c>
      <c r="H14" s="36"/>
      <c r="I14" s="36"/>
      <c r="J14" s="36"/>
    </row>
    <row r="15" spans="2:17" x14ac:dyDescent="0.25">
      <c r="B15" s="17">
        <v>10</v>
      </c>
      <c r="C15" s="18"/>
      <c r="D15" s="18"/>
      <c r="E15" s="19">
        <f t="shared" si="2"/>
        <v>0</v>
      </c>
      <c r="H15" s="36"/>
      <c r="I15" s="36"/>
      <c r="J15" s="10" t="s">
        <v>14</v>
      </c>
      <c r="K15" s="14" t="e">
        <f>K9-K13</f>
        <v>#DIV/0!</v>
      </c>
    </row>
    <row r="16" spans="2:17" x14ac:dyDescent="0.25">
      <c r="B16" s="17">
        <v>11</v>
      </c>
      <c r="C16" s="18"/>
      <c r="D16" s="18"/>
      <c r="E16" s="19">
        <f t="shared" si="2"/>
        <v>0</v>
      </c>
    </row>
    <row r="17" spans="2:5" x14ac:dyDescent="0.25">
      <c r="B17" s="20">
        <v>12</v>
      </c>
      <c r="C17" s="21"/>
      <c r="D17" s="21">
        <v>0</v>
      </c>
      <c r="E17" s="23">
        <f>0.5*(C16-C17)*D16</f>
        <v>0</v>
      </c>
    </row>
    <row r="19" spans="2:5" x14ac:dyDescent="0.25">
      <c r="B19" s="45" t="s">
        <v>16</v>
      </c>
      <c r="C19" s="45"/>
      <c r="D19" s="45"/>
      <c r="E19" s="14">
        <f>SUM(E6:E17)</f>
        <v>0</v>
      </c>
    </row>
  </sheetData>
  <mergeCells count="6">
    <mergeCell ref="C2:D2"/>
    <mergeCell ref="F2:G2"/>
    <mergeCell ref="H9:J9"/>
    <mergeCell ref="H11:J11"/>
    <mergeCell ref="H13:J13"/>
    <mergeCell ref="B19:D1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AAC0A-7155-45DC-8DA8-B753C80DA6DC}">
  <dimension ref="B2:Q19"/>
  <sheetViews>
    <sheetView zoomScale="115" zoomScaleNormal="115" workbookViewId="0">
      <selection activeCell="H13" sqref="H13:J13"/>
    </sheetView>
  </sheetViews>
  <sheetFormatPr defaultRowHeight="15" x14ac:dyDescent="0.25"/>
  <cols>
    <col min="1" max="5" width="10.7109375" customWidth="1"/>
    <col min="6" max="6" width="4.42578125" customWidth="1"/>
    <col min="7" max="10" width="10.7109375" customWidth="1"/>
    <col min="11" max="27" width="11" customWidth="1"/>
  </cols>
  <sheetData>
    <row r="2" spans="2:17" s="3" customFormat="1" ht="15" customHeight="1" x14ac:dyDescent="0.25">
      <c r="B2" s="10" t="s">
        <v>4</v>
      </c>
      <c r="C2" s="11"/>
      <c r="D2" s="11"/>
      <c r="E2" s="10" t="s">
        <v>1</v>
      </c>
      <c r="F2" s="12">
        <v>45124</v>
      </c>
      <c r="G2" s="11"/>
      <c r="H2" s="10" t="s">
        <v>2</v>
      </c>
      <c r="I2" s="13"/>
      <c r="J2" s="10" t="s">
        <v>3</v>
      </c>
      <c r="K2" s="13"/>
    </row>
    <row r="3" spans="2:17" ht="15.75" customHeight="1" thickBot="1" x14ac:dyDescent="0.3">
      <c r="C3" s="1"/>
    </row>
    <row r="4" spans="2:17" s="2" customFormat="1" ht="45.75" customHeight="1" thickBot="1" x14ac:dyDescent="0.3">
      <c r="B4" s="40" t="s">
        <v>6</v>
      </c>
      <c r="C4" s="41" t="s">
        <v>5</v>
      </c>
      <c r="D4" s="41" t="s">
        <v>7</v>
      </c>
      <c r="E4" s="42" t="s">
        <v>15</v>
      </c>
      <c r="F4" s="43"/>
      <c r="G4" s="40" t="s">
        <v>31</v>
      </c>
      <c r="H4" s="41" t="s">
        <v>8</v>
      </c>
      <c r="I4" s="41" t="s">
        <v>9</v>
      </c>
      <c r="J4" s="41" t="s">
        <v>10</v>
      </c>
      <c r="K4" s="42" t="s">
        <v>11</v>
      </c>
    </row>
    <row r="5" spans="2:17" ht="15.75" customHeight="1" x14ac:dyDescent="0.25">
      <c r="B5" s="17">
        <v>0</v>
      </c>
      <c r="C5" s="18"/>
      <c r="D5" s="18">
        <v>0</v>
      </c>
      <c r="E5" s="19" t="s">
        <v>0</v>
      </c>
      <c r="G5" s="17">
        <v>1</v>
      </c>
      <c r="H5" s="18"/>
      <c r="I5" s="18"/>
      <c r="J5" s="18" t="e">
        <f>H5/I5</f>
        <v>#DIV/0!</v>
      </c>
      <c r="K5" s="19" t="e">
        <f>J5*$E$19</f>
        <v>#DIV/0!</v>
      </c>
    </row>
    <row r="6" spans="2:17" ht="15.75" customHeight="1" x14ac:dyDescent="0.25">
      <c r="B6" s="17">
        <v>1</v>
      </c>
      <c r="C6" s="18"/>
      <c r="D6" s="18"/>
      <c r="E6" s="24">
        <f>0.5*(C5-C6)*D6</f>
        <v>0</v>
      </c>
      <c r="G6" s="17">
        <v>2</v>
      </c>
      <c r="H6" s="18"/>
      <c r="I6" s="18"/>
      <c r="J6" s="18" t="e">
        <f t="shared" ref="J6:J7" si="0">H6/I6</f>
        <v>#DIV/0!</v>
      </c>
      <c r="K6" s="19" t="e">
        <f>J6*$E$19</f>
        <v>#DIV/0!</v>
      </c>
    </row>
    <row r="7" spans="2:17" ht="15.75" customHeight="1" x14ac:dyDescent="0.25">
      <c r="B7" s="17">
        <v>2</v>
      </c>
      <c r="C7" s="18"/>
      <c r="D7" s="18"/>
      <c r="E7" s="19">
        <f>((D6+D7)/2)*(C6-C7)</f>
        <v>0</v>
      </c>
      <c r="G7" s="20">
        <v>3</v>
      </c>
      <c r="H7" s="21"/>
      <c r="I7" s="21"/>
      <c r="J7" s="21" t="e">
        <f t="shared" si="0"/>
        <v>#DIV/0!</v>
      </c>
      <c r="K7" s="22" t="e">
        <f t="shared" ref="K7" si="1">J7*$E$19</f>
        <v>#DIV/0!</v>
      </c>
      <c r="Q7" s="2"/>
    </row>
    <row r="8" spans="2:17" ht="15.75" customHeight="1" x14ac:dyDescent="0.25">
      <c r="B8" s="17">
        <v>3</v>
      </c>
      <c r="C8" s="18"/>
      <c r="D8" s="18"/>
      <c r="E8" s="19">
        <f t="shared" ref="E8:E16" si="2">((D7+D8)/2)*(C7-C8)</f>
        <v>0</v>
      </c>
    </row>
    <row r="9" spans="2:17" ht="15.75" customHeight="1" x14ac:dyDescent="0.25">
      <c r="B9" s="17">
        <v>4</v>
      </c>
      <c r="C9" s="18"/>
      <c r="D9" s="18"/>
      <c r="E9" s="19">
        <f t="shared" si="2"/>
        <v>0</v>
      </c>
      <c r="H9" s="45" t="s">
        <v>32</v>
      </c>
      <c r="I9" s="45"/>
      <c r="J9" s="45"/>
      <c r="K9" s="13" t="e">
        <f>SUM(K5:K7)</f>
        <v>#DIV/0!</v>
      </c>
    </row>
    <row r="10" spans="2:17" ht="15.75" customHeight="1" x14ac:dyDescent="0.25">
      <c r="B10" s="17">
        <v>5</v>
      </c>
      <c r="C10" s="18"/>
      <c r="D10" s="18"/>
      <c r="E10" s="19">
        <f t="shared" si="2"/>
        <v>0</v>
      </c>
      <c r="H10" s="36"/>
      <c r="I10" s="36"/>
      <c r="J10" s="36"/>
    </row>
    <row r="11" spans="2:17" ht="15.75" customHeight="1" x14ac:dyDescent="0.25">
      <c r="B11" s="17">
        <v>6</v>
      </c>
      <c r="C11" s="18"/>
      <c r="D11" s="18"/>
      <c r="E11" s="19">
        <f t="shared" si="2"/>
        <v>0</v>
      </c>
      <c r="H11" s="45" t="s">
        <v>29</v>
      </c>
      <c r="I11" s="45"/>
      <c r="J11" s="45"/>
      <c r="K11" s="13"/>
    </row>
    <row r="12" spans="2:17" x14ac:dyDescent="0.25">
      <c r="B12" s="17">
        <v>7</v>
      </c>
      <c r="C12" s="18"/>
      <c r="D12" s="18"/>
      <c r="E12" s="19">
        <f t="shared" si="2"/>
        <v>0</v>
      </c>
      <c r="H12" s="36"/>
      <c r="I12" s="36"/>
      <c r="J12" s="36"/>
    </row>
    <row r="13" spans="2:17" x14ac:dyDescent="0.25">
      <c r="B13" s="17">
        <v>8</v>
      </c>
      <c r="C13" s="18"/>
      <c r="D13" s="18"/>
      <c r="E13" s="19">
        <f t="shared" si="2"/>
        <v>0</v>
      </c>
      <c r="H13" s="45" t="s">
        <v>13</v>
      </c>
      <c r="I13" s="45"/>
      <c r="J13" s="45"/>
      <c r="K13" s="13">
        <f>K11*0.0283168</f>
        <v>0</v>
      </c>
    </row>
    <row r="14" spans="2:17" x14ac:dyDescent="0.25">
      <c r="B14" s="17">
        <v>9</v>
      </c>
      <c r="C14" s="18"/>
      <c r="D14" s="18"/>
      <c r="E14" s="19">
        <f t="shared" si="2"/>
        <v>0</v>
      </c>
      <c r="H14" s="36"/>
      <c r="I14" s="36"/>
      <c r="J14" s="36"/>
    </row>
    <row r="15" spans="2:17" x14ac:dyDescent="0.25">
      <c r="B15" s="17">
        <v>10</v>
      </c>
      <c r="C15" s="18"/>
      <c r="D15" s="18"/>
      <c r="E15" s="19">
        <f t="shared" si="2"/>
        <v>0</v>
      </c>
      <c r="H15" s="36"/>
      <c r="I15" s="36"/>
      <c r="J15" s="10" t="s">
        <v>14</v>
      </c>
      <c r="K15" s="14" t="e">
        <f>K9-K13</f>
        <v>#DIV/0!</v>
      </c>
    </row>
    <row r="16" spans="2:17" x14ac:dyDescent="0.25">
      <c r="B16" s="17">
        <v>11</v>
      </c>
      <c r="C16" s="18"/>
      <c r="D16" s="18"/>
      <c r="E16" s="19">
        <f t="shared" si="2"/>
        <v>0</v>
      </c>
    </row>
    <row r="17" spans="2:5" x14ac:dyDescent="0.25">
      <c r="B17" s="20">
        <v>12</v>
      </c>
      <c r="C17" s="21"/>
      <c r="D17" s="21">
        <v>0</v>
      </c>
      <c r="E17" s="23">
        <f>0.5*(C16-C17)*D16</f>
        <v>0</v>
      </c>
    </row>
    <row r="19" spans="2:5" x14ac:dyDescent="0.25">
      <c r="B19" s="45" t="s">
        <v>16</v>
      </c>
      <c r="C19" s="45"/>
      <c r="D19" s="45"/>
      <c r="E19" s="14">
        <f>SUM(E6:E17)</f>
        <v>0</v>
      </c>
    </row>
  </sheetData>
  <mergeCells count="6">
    <mergeCell ref="C2:D2"/>
    <mergeCell ref="F2:G2"/>
    <mergeCell ref="H9:J9"/>
    <mergeCell ref="H11:J11"/>
    <mergeCell ref="H13:J13"/>
    <mergeCell ref="B19:D1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94A98-9B05-4081-AEC9-0D0ECF072084}">
  <dimension ref="B2:Q19"/>
  <sheetViews>
    <sheetView zoomScale="115" zoomScaleNormal="115" workbookViewId="0">
      <selection activeCell="G20" sqref="G20"/>
    </sheetView>
  </sheetViews>
  <sheetFormatPr defaultRowHeight="15" x14ac:dyDescent="0.25"/>
  <cols>
    <col min="1" max="5" width="10.7109375" customWidth="1"/>
    <col min="6" max="6" width="4.42578125" customWidth="1"/>
    <col min="7" max="10" width="10.7109375" customWidth="1"/>
    <col min="11" max="27" width="11" customWidth="1"/>
  </cols>
  <sheetData>
    <row r="2" spans="2:17" s="3" customFormat="1" ht="15" customHeight="1" x14ac:dyDescent="0.25">
      <c r="B2" s="10" t="s">
        <v>4</v>
      </c>
      <c r="C2" s="11"/>
      <c r="D2" s="11"/>
      <c r="E2" s="10" t="s">
        <v>1</v>
      </c>
      <c r="F2" s="12">
        <v>45124</v>
      </c>
      <c r="G2" s="11"/>
      <c r="H2" s="10" t="s">
        <v>2</v>
      </c>
      <c r="I2" s="13"/>
      <c r="J2" s="10" t="s">
        <v>3</v>
      </c>
      <c r="K2" s="13"/>
    </row>
    <row r="3" spans="2:17" ht="15.75" customHeight="1" thickBot="1" x14ac:dyDescent="0.3">
      <c r="C3" s="1"/>
    </row>
    <row r="4" spans="2:17" s="2" customFormat="1" ht="45.75" customHeight="1" thickBot="1" x14ac:dyDescent="0.3">
      <c r="B4" s="40" t="s">
        <v>6</v>
      </c>
      <c r="C4" s="41" t="s">
        <v>5</v>
      </c>
      <c r="D4" s="41" t="s">
        <v>7</v>
      </c>
      <c r="E4" s="42" t="s">
        <v>15</v>
      </c>
      <c r="F4" s="43"/>
      <c r="G4" s="40" t="s">
        <v>31</v>
      </c>
      <c r="H4" s="41" t="s">
        <v>8</v>
      </c>
      <c r="I4" s="41" t="s">
        <v>9</v>
      </c>
      <c r="J4" s="41" t="s">
        <v>10</v>
      </c>
      <c r="K4" s="42" t="s">
        <v>11</v>
      </c>
    </row>
    <row r="5" spans="2:17" ht="15.75" customHeight="1" x14ac:dyDescent="0.25">
      <c r="B5" s="17">
        <v>0</v>
      </c>
      <c r="C5" s="18"/>
      <c r="D5" s="18">
        <v>0</v>
      </c>
      <c r="E5" s="19" t="s">
        <v>0</v>
      </c>
      <c r="G5" s="17">
        <v>1</v>
      </c>
      <c r="H5" s="18"/>
      <c r="I5" s="18"/>
      <c r="J5" s="18" t="e">
        <f>H5/I5</f>
        <v>#DIV/0!</v>
      </c>
      <c r="K5" s="19" t="e">
        <f>J5*$E$19</f>
        <v>#DIV/0!</v>
      </c>
    </row>
    <row r="6" spans="2:17" ht="15.75" customHeight="1" x14ac:dyDescent="0.25">
      <c r="B6" s="17">
        <v>1</v>
      </c>
      <c r="C6" s="18"/>
      <c r="D6" s="18"/>
      <c r="E6" s="24">
        <f>0.5*(C5-C6)*D6</f>
        <v>0</v>
      </c>
      <c r="G6" s="17">
        <v>2</v>
      </c>
      <c r="H6" s="18"/>
      <c r="I6" s="18"/>
      <c r="J6" s="18" t="e">
        <f t="shared" ref="J6:J7" si="0">H6/I6</f>
        <v>#DIV/0!</v>
      </c>
      <c r="K6" s="19" t="e">
        <f>J6*$E$19</f>
        <v>#DIV/0!</v>
      </c>
    </row>
    <row r="7" spans="2:17" ht="15.75" customHeight="1" x14ac:dyDescent="0.25">
      <c r="B7" s="17">
        <v>2</v>
      </c>
      <c r="C7" s="18"/>
      <c r="D7" s="18"/>
      <c r="E7" s="19">
        <f>((D6+D7)/2)*(C6-C7)</f>
        <v>0</v>
      </c>
      <c r="G7" s="20">
        <v>3</v>
      </c>
      <c r="H7" s="21"/>
      <c r="I7" s="21"/>
      <c r="J7" s="21" t="e">
        <f t="shared" si="0"/>
        <v>#DIV/0!</v>
      </c>
      <c r="K7" s="22" t="e">
        <f t="shared" ref="K7" si="1">J7*$E$19</f>
        <v>#DIV/0!</v>
      </c>
      <c r="Q7" s="2"/>
    </row>
    <row r="8" spans="2:17" ht="15.75" customHeight="1" x14ac:dyDescent="0.25">
      <c r="B8" s="17">
        <v>3</v>
      </c>
      <c r="C8" s="18"/>
      <c r="D8" s="18"/>
      <c r="E8" s="19">
        <f t="shared" ref="E8:E16" si="2">((D7+D8)/2)*(C7-C8)</f>
        <v>0</v>
      </c>
    </row>
    <row r="9" spans="2:17" ht="15.75" customHeight="1" x14ac:dyDescent="0.25">
      <c r="B9" s="17">
        <v>4</v>
      </c>
      <c r="C9" s="18"/>
      <c r="D9" s="18"/>
      <c r="E9" s="19">
        <f t="shared" si="2"/>
        <v>0</v>
      </c>
      <c r="H9" s="45" t="s">
        <v>32</v>
      </c>
      <c r="I9" s="45"/>
      <c r="J9" s="45"/>
      <c r="K9" s="13" t="e">
        <f>SUM(K5:K7)</f>
        <v>#DIV/0!</v>
      </c>
    </row>
    <row r="10" spans="2:17" ht="15.75" customHeight="1" x14ac:dyDescent="0.25">
      <c r="B10" s="17">
        <v>5</v>
      </c>
      <c r="C10" s="18"/>
      <c r="D10" s="18"/>
      <c r="E10" s="19">
        <f t="shared" si="2"/>
        <v>0</v>
      </c>
      <c r="H10" s="36"/>
      <c r="I10" s="36"/>
      <c r="J10" s="36"/>
    </row>
    <row r="11" spans="2:17" ht="15.75" customHeight="1" x14ac:dyDescent="0.25">
      <c r="B11" s="17">
        <v>6</v>
      </c>
      <c r="C11" s="18"/>
      <c r="D11" s="18"/>
      <c r="E11" s="19">
        <f t="shared" si="2"/>
        <v>0</v>
      </c>
      <c r="H11" s="45" t="s">
        <v>29</v>
      </c>
      <c r="I11" s="45"/>
      <c r="J11" s="45"/>
      <c r="K11" s="13"/>
    </row>
    <row r="12" spans="2:17" x14ac:dyDescent="0.25">
      <c r="B12" s="17">
        <v>7</v>
      </c>
      <c r="C12" s="18"/>
      <c r="D12" s="18"/>
      <c r="E12" s="19">
        <f t="shared" si="2"/>
        <v>0</v>
      </c>
      <c r="H12" s="36"/>
      <c r="I12" s="36"/>
      <c r="J12" s="36"/>
    </row>
    <row r="13" spans="2:17" x14ac:dyDescent="0.25">
      <c r="B13" s="17">
        <v>8</v>
      </c>
      <c r="C13" s="18"/>
      <c r="D13" s="18"/>
      <c r="E13" s="19">
        <f t="shared" si="2"/>
        <v>0</v>
      </c>
      <c r="H13" s="45" t="s">
        <v>13</v>
      </c>
      <c r="I13" s="45"/>
      <c r="J13" s="45"/>
      <c r="K13" s="13">
        <f>K11*0.0283168</f>
        <v>0</v>
      </c>
    </row>
    <row r="14" spans="2:17" x14ac:dyDescent="0.25">
      <c r="B14" s="17">
        <v>9</v>
      </c>
      <c r="C14" s="18"/>
      <c r="D14" s="18"/>
      <c r="E14" s="19">
        <f t="shared" si="2"/>
        <v>0</v>
      </c>
      <c r="H14" s="36"/>
      <c r="I14" s="36"/>
      <c r="J14" s="36"/>
    </row>
    <row r="15" spans="2:17" x14ac:dyDescent="0.25">
      <c r="B15" s="17">
        <v>10</v>
      </c>
      <c r="C15" s="18"/>
      <c r="D15" s="18"/>
      <c r="E15" s="19">
        <f t="shared" si="2"/>
        <v>0</v>
      </c>
      <c r="H15" s="36"/>
      <c r="I15" s="36"/>
      <c r="J15" s="10" t="s">
        <v>14</v>
      </c>
      <c r="K15" s="14" t="e">
        <f>K9-K13</f>
        <v>#DIV/0!</v>
      </c>
    </row>
    <row r="16" spans="2:17" x14ac:dyDescent="0.25">
      <c r="B16" s="17">
        <v>11</v>
      </c>
      <c r="C16" s="18"/>
      <c r="D16" s="18"/>
      <c r="E16" s="19">
        <f t="shared" si="2"/>
        <v>0</v>
      </c>
    </row>
    <row r="17" spans="2:5" x14ac:dyDescent="0.25">
      <c r="B17" s="20">
        <v>12</v>
      </c>
      <c r="C17" s="21"/>
      <c r="D17" s="21">
        <v>0</v>
      </c>
      <c r="E17" s="23">
        <f>0.5*(C16-C17)*D16</f>
        <v>0</v>
      </c>
    </row>
    <row r="19" spans="2:5" x14ac:dyDescent="0.25">
      <c r="B19" s="45" t="s">
        <v>16</v>
      </c>
      <c r="C19" s="45"/>
      <c r="D19" s="45"/>
      <c r="E19" s="14">
        <f>SUM(E6:E17)</f>
        <v>0</v>
      </c>
    </row>
  </sheetData>
  <mergeCells count="6">
    <mergeCell ref="C2:D2"/>
    <mergeCell ref="F2:G2"/>
    <mergeCell ref="H9:J9"/>
    <mergeCell ref="H11:J11"/>
    <mergeCell ref="H13:J13"/>
    <mergeCell ref="B19:D1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7D3AB-5CBA-4526-8494-F26CDE19BD50}">
  <dimension ref="B1:F10"/>
  <sheetViews>
    <sheetView workbookViewId="0">
      <selection activeCell="F22" sqref="F22"/>
    </sheetView>
  </sheetViews>
  <sheetFormatPr defaultRowHeight="15" x14ac:dyDescent="0.25"/>
  <cols>
    <col min="1" max="1" width="6.28515625" customWidth="1"/>
    <col min="2" max="2" width="7.140625" customWidth="1"/>
    <col min="3" max="3" width="21" customWidth="1"/>
    <col min="4" max="4" width="20.28515625" customWidth="1"/>
    <col min="5" max="5" width="15.85546875" customWidth="1"/>
    <col min="6" max="6" width="13" customWidth="1"/>
  </cols>
  <sheetData>
    <row r="1" spans="2:6" ht="13.5" customHeight="1" thickBot="1" x14ac:dyDescent="0.3"/>
    <row r="2" spans="2:6" ht="24" thickBot="1" x14ac:dyDescent="0.3">
      <c r="B2" s="37" t="s">
        <v>30</v>
      </c>
      <c r="C2" s="38"/>
      <c r="D2" s="38"/>
      <c r="E2" s="38"/>
      <c r="F2" s="39"/>
    </row>
    <row r="3" spans="2:6" ht="15.75" thickBot="1" x14ac:dyDescent="0.3"/>
    <row r="4" spans="2:6" s="2" customFormat="1" ht="35.25" customHeight="1" thickBot="1" x14ac:dyDescent="0.3">
      <c r="B4" s="40" t="s">
        <v>25</v>
      </c>
      <c r="C4" s="41" t="s">
        <v>12</v>
      </c>
      <c r="D4" s="41" t="s">
        <v>23</v>
      </c>
      <c r="E4" s="41" t="s">
        <v>24</v>
      </c>
      <c r="F4" s="42" t="s">
        <v>26</v>
      </c>
    </row>
    <row r="5" spans="2:6" x14ac:dyDescent="0.25">
      <c r="B5" s="44">
        <v>1</v>
      </c>
      <c r="C5" s="5"/>
      <c r="D5" s="4" t="e">
        <f>'Group 1'!K9</f>
        <v>#DIV/0!</v>
      </c>
      <c r="E5" s="4">
        <f>'Group 1'!K13</f>
        <v>0</v>
      </c>
      <c r="F5" s="6" t="e">
        <f>D5-E5</f>
        <v>#DIV/0!</v>
      </c>
    </row>
    <row r="6" spans="2:6" x14ac:dyDescent="0.25">
      <c r="B6" s="15">
        <v>2</v>
      </c>
      <c r="C6" s="5"/>
      <c r="D6" s="4" t="e">
        <f>'Group 2'!K9</f>
        <v>#DIV/0!</v>
      </c>
      <c r="E6" s="4">
        <f>'Group 2'!K13</f>
        <v>0</v>
      </c>
      <c r="F6" s="6" t="e">
        <f t="shared" ref="F6:F10" si="0">D6-E6</f>
        <v>#DIV/0!</v>
      </c>
    </row>
    <row r="7" spans="2:6" x14ac:dyDescent="0.25">
      <c r="B7" s="15">
        <v>3</v>
      </c>
      <c r="C7" s="5"/>
      <c r="D7" s="4" t="e">
        <f>'Group 3'!K9</f>
        <v>#DIV/0!</v>
      </c>
      <c r="E7" s="4">
        <f>'Group 3'!K13</f>
        <v>0</v>
      </c>
      <c r="F7" s="6" t="e">
        <f t="shared" si="0"/>
        <v>#DIV/0!</v>
      </c>
    </row>
    <row r="8" spans="2:6" x14ac:dyDescent="0.25">
      <c r="B8" s="15">
        <v>4</v>
      </c>
      <c r="C8" s="5"/>
      <c r="D8" s="4" t="e">
        <f>'Group 4'!K9</f>
        <v>#DIV/0!</v>
      </c>
      <c r="E8" s="4">
        <f>'Group 4'!K13</f>
        <v>0</v>
      </c>
      <c r="F8" s="6" t="e">
        <f t="shared" si="0"/>
        <v>#DIV/0!</v>
      </c>
    </row>
    <row r="9" spans="2:6" x14ac:dyDescent="0.25">
      <c r="B9" s="15">
        <v>5</v>
      </c>
      <c r="C9" s="5"/>
      <c r="D9" s="4" t="e">
        <f>'Group 5'!K9</f>
        <v>#DIV/0!</v>
      </c>
      <c r="E9" s="4">
        <f>'Group 5'!K13</f>
        <v>0</v>
      </c>
      <c r="F9" s="6" t="e">
        <f t="shared" si="0"/>
        <v>#DIV/0!</v>
      </c>
    </row>
    <row r="10" spans="2:6" x14ac:dyDescent="0.25">
      <c r="B10" s="15">
        <v>6</v>
      </c>
      <c r="C10" s="7"/>
      <c r="D10" s="8" t="e">
        <f>'Group 6'!K9</f>
        <v>#DIV/0!</v>
      </c>
      <c r="E10" s="8">
        <f>'Group 6'!K13</f>
        <v>0</v>
      </c>
      <c r="F10" s="9" t="e">
        <f t="shared" si="0"/>
        <v>#DIV/0!</v>
      </c>
    </row>
  </sheetData>
  <mergeCells count="1">
    <mergeCell ref="B2:F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938C-8E85-4384-9FCC-5BDA287734B8}">
  <dimension ref="B1:N37"/>
  <sheetViews>
    <sheetView workbookViewId="0">
      <selection activeCell="E4" sqref="E4"/>
    </sheetView>
  </sheetViews>
  <sheetFormatPr defaultRowHeight="15" x14ac:dyDescent="0.25"/>
  <cols>
    <col min="2" max="2" width="3" customWidth="1"/>
    <col min="3" max="3" width="11" customWidth="1"/>
    <col min="4" max="4" width="19.42578125" customWidth="1"/>
    <col min="5" max="5" width="11.42578125" customWidth="1"/>
    <col min="6" max="6" width="10.140625" customWidth="1"/>
    <col min="7" max="7" width="11.28515625" customWidth="1"/>
    <col min="8" max="8" width="6" customWidth="1"/>
    <col min="9" max="9" width="2.7109375" customWidth="1"/>
  </cols>
  <sheetData>
    <row r="1" spans="2:14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14" x14ac:dyDescent="0.25">
      <c r="B2" s="4"/>
      <c r="C2" s="55"/>
      <c r="D2" s="16"/>
      <c r="E2" s="16"/>
      <c r="F2" s="55"/>
      <c r="G2" s="57"/>
      <c r="H2" s="16"/>
      <c r="I2" s="55"/>
      <c r="J2" s="53"/>
      <c r="K2" s="55"/>
      <c r="L2" s="53"/>
      <c r="M2" s="4"/>
      <c r="N2" s="4"/>
    </row>
    <row r="3" spans="2:14" x14ac:dyDescent="0.25">
      <c r="B3" s="58"/>
      <c r="C3" s="59"/>
      <c r="D3" s="60"/>
      <c r="E3" s="59"/>
      <c r="F3" s="59"/>
      <c r="G3" s="59"/>
      <c r="H3" s="59"/>
      <c r="I3" s="61"/>
    </row>
    <row r="4" spans="2:14" x14ac:dyDescent="0.25">
      <c r="B4" s="62"/>
      <c r="C4" s="63" t="s">
        <v>4</v>
      </c>
      <c r="D4" s="64"/>
      <c r="E4" s="63" t="s">
        <v>1</v>
      </c>
      <c r="F4" s="64"/>
      <c r="G4" s="63" t="s">
        <v>2</v>
      </c>
      <c r="H4" s="64"/>
      <c r="I4" s="65"/>
    </row>
    <row r="5" spans="2:14" x14ac:dyDescent="0.25">
      <c r="B5" s="62"/>
      <c r="C5" s="63" t="s">
        <v>35</v>
      </c>
      <c r="D5" s="64"/>
      <c r="E5" s="64"/>
      <c r="F5" s="64"/>
      <c r="G5" s="63" t="s">
        <v>3</v>
      </c>
      <c r="H5" s="64"/>
      <c r="I5" s="65"/>
    </row>
    <row r="6" spans="2:14" x14ac:dyDescent="0.25">
      <c r="B6" s="62"/>
      <c r="C6" s="64"/>
      <c r="D6" s="64"/>
      <c r="E6" s="64"/>
      <c r="F6" s="64"/>
      <c r="G6" s="64"/>
      <c r="H6" s="64"/>
      <c r="I6" s="65"/>
    </row>
    <row r="7" spans="2:14" ht="27.75" customHeight="1" x14ac:dyDescent="0.25">
      <c r="B7" s="62"/>
      <c r="C7" s="66" t="s">
        <v>6</v>
      </c>
      <c r="D7" s="67" t="s">
        <v>5</v>
      </c>
      <c r="E7" s="68" t="s">
        <v>7</v>
      </c>
      <c r="F7" s="68"/>
      <c r="G7" s="64"/>
      <c r="H7" s="64"/>
      <c r="I7" s="65"/>
      <c r="J7" s="4"/>
      <c r="K7" s="4"/>
      <c r="L7" s="4"/>
      <c r="M7" s="4"/>
    </row>
    <row r="8" spans="2:14" x14ac:dyDescent="0.25">
      <c r="B8" s="62"/>
      <c r="C8" s="69">
        <v>0</v>
      </c>
      <c r="D8" s="70"/>
      <c r="E8" s="71"/>
      <c r="F8" s="71"/>
      <c r="G8" s="64"/>
      <c r="H8" s="64"/>
      <c r="I8" s="65"/>
      <c r="J8" s="52"/>
      <c r="K8" s="52"/>
      <c r="L8" s="53"/>
      <c r="M8" s="4"/>
    </row>
    <row r="9" spans="2:14" x14ac:dyDescent="0.25">
      <c r="B9" s="62"/>
      <c r="C9" s="69">
        <v>1</v>
      </c>
      <c r="D9" s="70"/>
      <c r="E9" s="71"/>
      <c r="F9" s="71"/>
      <c r="G9" s="64"/>
      <c r="H9" s="64"/>
      <c r="I9" s="65"/>
      <c r="J9" s="54"/>
      <c r="K9" s="54"/>
      <c r="L9" s="4"/>
      <c r="M9" s="4"/>
    </row>
    <row r="10" spans="2:14" x14ac:dyDescent="0.25">
      <c r="B10" s="62"/>
      <c r="C10" s="69">
        <v>2</v>
      </c>
      <c r="D10" s="70"/>
      <c r="E10" s="71"/>
      <c r="F10" s="71"/>
      <c r="G10" s="64"/>
      <c r="H10" s="64"/>
      <c r="I10" s="65"/>
      <c r="J10" s="52"/>
      <c r="K10" s="52"/>
      <c r="L10" s="53"/>
      <c r="M10" s="4"/>
    </row>
    <row r="11" spans="2:14" x14ac:dyDescent="0.25">
      <c r="B11" s="62"/>
      <c r="C11" s="69">
        <v>3</v>
      </c>
      <c r="D11" s="70"/>
      <c r="E11" s="71"/>
      <c r="F11" s="71"/>
      <c r="G11" s="64"/>
      <c r="H11" s="64"/>
      <c r="I11" s="72"/>
      <c r="J11" s="54"/>
      <c r="K11" s="54"/>
      <c r="L11" s="4"/>
      <c r="M11" s="4"/>
    </row>
    <row r="12" spans="2:14" x14ac:dyDescent="0.25">
      <c r="B12" s="62"/>
      <c r="C12" s="69">
        <v>4</v>
      </c>
      <c r="D12" s="70"/>
      <c r="E12" s="71"/>
      <c r="F12" s="71"/>
      <c r="G12" s="64"/>
      <c r="H12" s="64"/>
      <c r="I12" s="73"/>
      <c r="J12" s="52"/>
      <c r="K12" s="52"/>
      <c r="L12" s="53"/>
      <c r="M12" s="4"/>
    </row>
    <row r="13" spans="2:14" x14ac:dyDescent="0.25">
      <c r="B13" s="62"/>
      <c r="C13" s="69">
        <v>5</v>
      </c>
      <c r="D13" s="70"/>
      <c r="E13" s="71"/>
      <c r="F13" s="71"/>
      <c r="G13" s="64"/>
      <c r="H13" s="64"/>
      <c r="I13" s="72"/>
      <c r="J13" s="54"/>
      <c r="K13" s="54"/>
      <c r="L13" s="4"/>
      <c r="M13" s="4"/>
    </row>
    <row r="14" spans="2:14" x14ac:dyDescent="0.25">
      <c r="B14" s="62"/>
      <c r="C14" s="69">
        <v>6</v>
      </c>
      <c r="D14" s="70"/>
      <c r="E14" s="71"/>
      <c r="F14" s="71"/>
      <c r="G14" s="64"/>
      <c r="H14" s="64"/>
      <c r="I14" s="72"/>
      <c r="J14" s="54"/>
      <c r="K14" s="55"/>
      <c r="L14" s="4"/>
      <c r="M14" s="4"/>
    </row>
    <row r="15" spans="2:14" x14ac:dyDescent="0.25">
      <c r="B15" s="62"/>
      <c r="C15" s="69">
        <v>7</v>
      </c>
      <c r="D15" s="70"/>
      <c r="E15" s="71"/>
      <c r="F15" s="71"/>
      <c r="G15" s="64"/>
      <c r="H15" s="64"/>
      <c r="I15" s="65"/>
      <c r="J15" s="4"/>
      <c r="K15" s="56"/>
      <c r="L15" s="56"/>
      <c r="M15" s="4"/>
    </row>
    <row r="16" spans="2:14" x14ac:dyDescent="0.25">
      <c r="B16" s="62"/>
      <c r="C16" s="69">
        <v>8</v>
      </c>
      <c r="D16" s="70"/>
      <c r="E16" s="71"/>
      <c r="F16" s="71"/>
      <c r="G16" s="64"/>
      <c r="H16" s="64"/>
      <c r="I16" s="65"/>
      <c r="J16" s="4"/>
      <c r="K16" s="18"/>
      <c r="L16" s="18"/>
      <c r="M16" s="4"/>
    </row>
    <row r="17" spans="2:13" x14ac:dyDescent="0.25">
      <c r="B17" s="62"/>
      <c r="C17" s="69">
        <v>9</v>
      </c>
      <c r="D17" s="70"/>
      <c r="E17" s="71"/>
      <c r="F17" s="71"/>
      <c r="G17" s="64"/>
      <c r="H17" s="64"/>
      <c r="I17" s="65"/>
      <c r="J17" s="4"/>
      <c r="K17" s="18"/>
      <c r="L17" s="18"/>
      <c r="M17" s="4"/>
    </row>
    <row r="18" spans="2:13" x14ac:dyDescent="0.25">
      <c r="B18" s="62"/>
      <c r="C18" s="69">
        <v>10</v>
      </c>
      <c r="D18" s="70"/>
      <c r="E18" s="71"/>
      <c r="F18" s="71"/>
      <c r="G18" s="64"/>
      <c r="H18" s="64"/>
      <c r="I18" s="65"/>
      <c r="J18" s="4"/>
      <c r="K18" s="18"/>
      <c r="L18" s="18"/>
      <c r="M18" s="4"/>
    </row>
    <row r="19" spans="2:13" x14ac:dyDescent="0.25">
      <c r="B19" s="62"/>
      <c r="C19" s="69">
        <v>11</v>
      </c>
      <c r="D19" s="70"/>
      <c r="E19" s="71"/>
      <c r="F19" s="71"/>
      <c r="G19" s="64"/>
      <c r="H19" s="64"/>
      <c r="I19" s="65"/>
      <c r="J19" s="4"/>
      <c r="K19" s="4"/>
      <c r="L19" s="4"/>
      <c r="M19" s="4"/>
    </row>
    <row r="20" spans="2:13" x14ac:dyDescent="0.25">
      <c r="B20" s="62"/>
      <c r="C20" s="69">
        <v>12</v>
      </c>
      <c r="D20" s="70"/>
      <c r="E20" s="71"/>
      <c r="F20" s="71"/>
      <c r="G20" s="64"/>
      <c r="H20" s="64"/>
      <c r="I20" s="65"/>
      <c r="J20" s="4"/>
      <c r="K20" s="4"/>
      <c r="L20" s="4"/>
      <c r="M20" s="4"/>
    </row>
    <row r="21" spans="2:13" x14ac:dyDescent="0.25">
      <c r="B21" s="62"/>
      <c r="C21" s="70"/>
      <c r="D21" s="70"/>
      <c r="E21" s="78"/>
      <c r="F21" s="78"/>
      <c r="G21" s="64"/>
      <c r="H21" s="64"/>
      <c r="I21" s="65"/>
      <c r="J21" s="4"/>
      <c r="K21" s="4"/>
      <c r="L21" s="4"/>
      <c r="M21" s="4"/>
    </row>
    <row r="22" spans="2:13" x14ac:dyDescent="0.25">
      <c r="B22" s="62"/>
      <c r="C22" s="64"/>
      <c r="D22" s="64"/>
      <c r="E22" s="64"/>
      <c r="F22" s="70"/>
      <c r="G22" s="64"/>
      <c r="H22" s="64"/>
      <c r="I22" s="65"/>
      <c r="J22" s="4"/>
      <c r="K22" s="4"/>
      <c r="L22" s="4"/>
      <c r="M22" s="4"/>
    </row>
    <row r="23" spans="2:13" ht="30" x14ac:dyDescent="0.25">
      <c r="B23" s="62"/>
      <c r="C23" s="66" t="s">
        <v>31</v>
      </c>
      <c r="D23" s="67" t="s">
        <v>8</v>
      </c>
      <c r="E23" s="67" t="s">
        <v>9</v>
      </c>
      <c r="F23" s="70"/>
      <c r="G23" s="64"/>
      <c r="H23" s="64"/>
      <c r="I23" s="65"/>
      <c r="J23" s="4"/>
      <c r="K23" s="4"/>
      <c r="L23" s="4"/>
      <c r="M23" s="4"/>
    </row>
    <row r="24" spans="2:13" x14ac:dyDescent="0.25">
      <c r="B24" s="62"/>
      <c r="C24" s="69">
        <v>1</v>
      </c>
      <c r="D24" s="70"/>
      <c r="E24" s="70"/>
      <c r="F24" s="70"/>
      <c r="G24" s="64"/>
      <c r="H24" s="64"/>
      <c r="I24" s="65"/>
      <c r="J24" s="4"/>
      <c r="K24" s="4"/>
      <c r="L24" s="4"/>
      <c r="M24" s="4"/>
    </row>
    <row r="25" spans="2:13" x14ac:dyDescent="0.25">
      <c r="B25" s="62"/>
      <c r="C25" s="69">
        <v>2</v>
      </c>
      <c r="D25" s="70"/>
      <c r="E25" s="70"/>
      <c r="F25" s="70"/>
      <c r="G25" s="64"/>
      <c r="H25" s="64"/>
      <c r="I25" s="65"/>
      <c r="J25" s="4"/>
      <c r="K25" s="4"/>
      <c r="L25" s="4"/>
      <c r="M25" s="4"/>
    </row>
    <row r="26" spans="2:13" x14ac:dyDescent="0.25">
      <c r="B26" s="62"/>
      <c r="C26" s="69">
        <v>3</v>
      </c>
      <c r="D26" s="70"/>
      <c r="E26" s="70"/>
      <c r="F26" s="70"/>
      <c r="G26" s="64"/>
      <c r="H26" s="64"/>
      <c r="I26" s="65"/>
      <c r="J26" s="4"/>
      <c r="K26" s="4"/>
      <c r="L26" s="4"/>
      <c r="M26" s="4"/>
    </row>
    <row r="27" spans="2:13" x14ac:dyDescent="0.25">
      <c r="B27" s="62"/>
      <c r="C27" s="70"/>
      <c r="D27" s="70"/>
      <c r="E27" s="70"/>
      <c r="F27" s="70"/>
      <c r="G27" s="64"/>
      <c r="H27" s="64"/>
      <c r="I27" s="65"/>
      <c r="J27" s="4"/>
      <c r="K27" s="4"/>
      <c r="L27" s="4"/>
      <c r="M27" s="4"/>
    </row>
    <row r="28" spans="2:13" x14ac:dyDescent="0.25">
      <c r="B28" s="62"/>
      <c r="C28" s="79" t="s">
        <v>36</v>
      </c>
      <c r="D28" s="70"/>
      <c r="E28" s="70"/>
      <c r="F28" s="70"/>
      <c r="G28" s="64"/>
      <c r="H28" s="64"/>
      <c r="I28" s="65"/>
      <c r="J28" s="4"/>
      <c r="K28" s="4"/>
      <c r="L28" s="4"/>
      <c r="M28" s="4"/>
    </row>
    <row r="29" spans="2:13" x14ac:dyDescent="0.25">
      <c r="B29" s="62"/>
      <c r="C29" s="70"/>
      <c r="D29" s="70"/>
      <c r="E29" s="70"/>
      <c r="F29" s="70"/>
      <c r="G29" s="64"/>
      <c r="H29" s="64"/>
      <c r="I29" s="65"/>
      <c r="J29" s="4"/>
      <c r="K29" s="4"/>
      <c r="L29" s="4"/>
      <c r="M29" s="4"/>
    </row>
    <row r="30" spans="2:13" x14ac:dyDescent="0.25">
      <c r="B30" s="74"/>
      <c r="C30" s="75"/>
      <c r="D30" s="75"/>
      <c r="E30" s="75"/>
      <c r="F30" s="76"/>
      <c r="G30" s="75"/>
      <c r="H30" s="75"/>
      <c r="I30" s="77"/>
      <c r="J30" s="4"/>
      <c r="K30" s="4"/>
      <c r="L30" s="4"/>
      <c r="M30" s="4"/>
    </row>
    <row r="31" spans="2:13" x14ac:dyDescent="0.25">
      <c r="B31" s="4"/>
      <c r="C31" s="4"/>
      <c r="D31" s="4"/>
      <c r="E31" s="4"/>
      <c r="F31" s="25"/>
      <c r="G31" s="26"/>
      <c r="H31" s="4"/>
      <c r="I31" s="4"/>
      <c r="J31" s="4"/>
      <c r="K31" s="4"/>
      <c r="L31" s="4"/>
      <c r="M31" s="4"/>
    </row>
    <row r="32" spans="2:13" x14ac:dyDescent="0.25">
      <c r="B32" s="4"/>
      <c r="C32" s="4"/>
      <c r="D32" s="4"/>
      <c r="E32" s="4"/>
      <c r="F32" s="25"/>
      <c r="G32" s="26"/>
      <c r="H32" s="4"/>
      <c r="I32" s="4"/>
      <c r="J32" s="4"/>
      <c r="K32" s="4"/>
      <c r="L32" s="4"/>
      <c r="M32" s="4"/>
    </row>
    <row r="33" spans="2:13" x14ac:dyDescent="0.25">
      <c r="B33" s="4"/>
      <c r="C33" s="4"/>
      <c r="D33" s="4"/>
      <c r="E33" s="4"/>
      <c r="F33" s="25"/>
      <c r="G33" s="26"/>
      <c r="H33" s="4"/>
      <c r="I33" s="4"/>
      <c r="J33" s="4"/>
      <c r="K33" s="4"/>
      <c r="L33" s="4"/>
      <c r="M33" s="4"/>
    </row>
    <row r="34" spans="2:13" x14ac:dyDescent="0.25">
      <c r="B34" s="4"/>
      <c r="C34" s="4"/>
      <c r="D34" s="4"/>
      <c r="E34" s="4"/>
      <c r="F34" s="25"/>
      <c r="G34" s="26"/>
      <c r="H34" s="4"/>
      <c r="I34" s="4"/>
      <c r="J34" s="4"/>
      <c r="K34" s="4"/>
      <c r="L34" s="4"/>
      <c r="M34" s="4"/>
    </row>
    <row r="35" spans="2:13" x14ac:dyDescent="0.25">
      <c r="B35" s="4"/>
      <c r="C35" s="4"/>
      <c r="D35" s="4"/>
      <c r="E35" s="4"/>
      <c r="F35" s="25"/>
      <c r="G35" s="26"/>
      <c r="H35" s="4"/>
      <c r="I35" s="4"/>
      <c r="J35" s="4"/>
      <c r="K35" s="4"/>
      <c r="L35" s="4"/>
      <c r="M35" s="4"/>
    </row>
    <row r="36" spans="2:13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2:13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</sheetData>
  <mergeCells count="16">
    <mergeCell ref="E16:F16"/>
    <mergeCell ref="E17:F17"/>
    <mergeCell ref="E18:F18"/>
    <mergeCell ref="E19:F19"/>
    <mergeCell ref="E20:F20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D2:E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</vt:lpstr>
      <vt:lpstr>Group 1</vt:lpstr>
      <vt:lpstr>Group 2</vt:lpstr>
      <vt:lpstr>Group 3</vt:lpstr>
      <vt:lpstr>Group 4</vt:lpstr>
      <vt:lpstr>Group 5</vt:lpstr>
      <vt:lpstr>Group 6</vt:lpstr>
      <vt:lpstr>All Groups</vt:lpstr>
      <vt:lpstr>Field Collection</vt:lpstr>
      <vt:lpstr>Diagrams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Snarski, Joshua</dc:creator>
  <cp:lastModifiedBy>Snarski, Joshua</cp:lastModifiedBy>
  <dcterms:created xsi:type="dcterms:W3CDTF">2023-06-30T16:40:20Z</dcterms:created>
  <dcterms:modified xsi:type="dcterms:W3CDTF">2023-07-03T17:17:33Z</dcterms:modified>
</cp:coreProperties>
</file>